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holland-my.sharepoint.com/personal/dennis_vanheel_inholland_nl/Documents/Desktop/"/>
    </mc:Choice>
  </mc:AlternateContent>
  <xr:revisionPtr revIDLastSave="0" documentId="8_{67ABA0B6-2605-47F8-9967-B65E43CF258F}" xr6:coauthVersionLast="47" xr6:coauthVersionMax="47" xr10:uidLastSave="{00000000-0000-0000-0000-000000000000}"/>
  <bookViews>
    <workbookView xWindow="-120" yWindow="-120" windowWidth="29040" windowHeight="17520" tabRatio="888" xr2:uid="{46BA7374-ED27-4DEC-B389-9279F98C3E80}"/>
  </bookViews>
  <sheets>
    <sheet name="Declaratie" sheetId="1" r:id="rId1"/>
    <sheet name="1. km vergoeding" sheetId="2" r:id="rId2"/>
    <sheet name="2. Huisvesting" sheetId="9" r:id="rId3"/>
    <sheet name="3. Taxi" sheetId="3" r:id="rId4"/>
    <sheet name="5. Buitenland" sheetId="5" r:id="rId5"/>
    <sheet name="6. Factuur &amp; betaalbewijs" sheetId="7" r:id="rId6"/>
    <sheet name="6. Factuur &amp; betaalbewijs 2" sheetId="10" r:id="rId7"/>
    <sheet name="6. Factuur &amp; betaalbewijs 3" sheetId="11" r:id="rId8"/>
    <sheet name="6. Factuur &amp; betaalbewijs 4 " sheetId="12" r:id="rId9"/>
    <sheet name="6. Factuur &amp; betaalbewijs 5" sheetId="13" r:id="rId10"/>
    <sheet name="output" sheetId="4" state="hidden" r:id="rId11"/>
    <sheet name="betaling" sheetId="6" state="hidden" r:id="rId12"/>
  </sheets>
  <definedNames>
    <definedName name="_xlnm.Print_Area" localSheetId="1">'1. km vergoeding'!$B$2:$K$33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5" l="1"/>
  <c r="C30" i="9" l="1"/>
  <c r="D23" i="1" s="1"/>
  <c r="E30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J19" i="2"/>
  <c r="K19" i="2" s="1"/>
  <c r="M19" i="2"/>
  <c r="N19" i="2"/>
  <c r="O19" i="2"/>
  <c r="P19" i="2"/>
  <c r="Q19" i="2"/>
  <c r="R19" i="2"/>
  <c r="S19" i="2"/>
  <c r="J20" i="2"/>
  <c r="K20" i="2"/>
  <c r="M20" i="2"/>
  <c r="N20" i="2"/>
  <c r="O20" i="2"/>
  <c r="P20" i="2"/>
  <c r="Q20" i="2"/>
  <c r="R20" i="2"/>
  <c r="S20" i="2"/>
  <c r="J21" i="2"/>
  <c r="K21" i="2"/>
  <c r="M21" i="2"/>
  <c r="N21" i="2"/>
  <c r="O21" i="2"/>
  <c r="P21" i="2"/>
  <c r="Q21" i="2"/>
  <c r="R21" i="2"/>
  <c r="S21" i="2"/>
  <c r="J22" i="2"/>
  <c r="K22" i="2" s="1"/>
  <c r="M22" i="2"/>
  <c r="N22" i="2"/>
  <c r="O22" i="2"/>
  <c r="P22" i="2"/>
  <c r="Q22" i="2"/>
  <c r="R22" i="2"/>
  <c r="S22" i="2"/>
  <c r="J23" i="2"/>
  <c r="K23" i="2" s="1"/>
  <c r="M23" i="2"/>
  <c r="N23" i="2"/>
  <c r="O23" i="2"/>
  <c r="P23" i="2"/>
  <c r="Q23" i="2"/>
  <c r="R23" i="2"/>
  <c r="S23" i="2"/>
  <c r="J24" i="2"/>
  <c r="K24" i="2"/>
  <c r="M24" i="2"/>
  <c r="N24" i="2"/>
  <c r="O24" i="2"/>
  <c r="P24" i="2"/>
  <c r="Q24" i="2"/>
  <c r="R24" i="2"/>
  <c r="S24" i="2"/>
  <c r="J25" i="2"/>
  <c r="K25" i="2" s="1"/>
  <c r="M25" i="2"/>
  <c r="N25" i="2"/>
  <c r="O25" i="2"/>
  <c r="P25" i="2"/>
  <c r="Q25" i="2"/>
  <c r="R25" i="2"/>
  <c r="S25" i="2"/>
  <c r="D2" i="2"/>
  <c r="T23" i="2" l="1"/>
  <c r="T24" i="2"/>
  <c r="T19" i="2"/>
  <c r="T20" i="2"/>
  <c r="T22" i="2"/>
  <c r="T21" i="2"/>
  <c r="T25" i="2"/>
  <c r="M8" i="2"/>
  <c r="L2" i="6"/>
  <c r="G2" i="6"/>
  <c r="F2" i="6"/>
  <c r="C2" i="6"/>
  <c r="A2" i="4" l="1"/>
  <c r="A3" i="4" s="1"/>
  <c r="A4" i="4" s="1"/>
  <c r="A5" i="4" s="1"/>
  <c r="A6" i="4" s="1"/>
  <c r="A7" i="4" s="1"/>
  <c r="A8" i="4" s="1"/>
  <c r="A9" i="4" s="1"/>
  <c r="A10" i="4" s="1"/>
  <c r="G7" i="4"/>
  <c r="G6" i="4"/>
  <c r="G5" i="4"/>
  <c r="G3" i="4"/>
  <c r="G2" i="4"/>
  <c r="D16" i="5"/>
  <c r="H10" i="4" s="1"/>
  <c r="H9" i="4"/>
  <c r="D14" i="5"/>
  <c r="I8" i="4" s="1"/>
  <c r="C10" i="5"/>
  <c r="C9" i="5"/>
  <c r="C8" i="5"/>
  <c r="E5" i="4"/>
  <c r="F2" i="4"/>
  <c r="F4" i="4"/>
  <c r="F5" i="4"/>
  <c r="F6" i="4"/>
  <c r="F7" i="4"/>
  <c r="E4" i="4"/>
  <c r="E6" i="4"/>
  <c r="E7" i="4"/>
  <c r="C2" i="4"/>
  <c r="C3" i="4" s="1"/>
  <c r="C4" i="4" s="1"/>
  <c r="C5" i="4" s="1"/>
  <c r="C6" i="4" s="1"/>
  <c r="C7" i="4" s="1"/>
  <c r="C8" i="4" s="1"/>
  <c r="C9" i="4" s="1"/>
  <c r="C10" i="4" s="1"/>
  <c r="B2" i="4"/>
  <c r="B3" i="4" s="1"/>
  <c r="B4" i="4" s="1"/>
  <c r="B5" i="4" s="1"/>
  <c r="B6" i="4" s="1"/>
  <c r="B7" i="4" s="1"/>
  <c r="B8" i="4" s="1"/>
  <c r="B9" i="4" s="1"/>
  <c r="B10" i="4" s="1"/>
  <c r="D18" i="5" l="1"/>
  <c r="D26" i="1" s="1"/>
  <c r="E16" i="3"/>
  <c r="C11" i="3"/>
  <c r="C10" i="3"/>
  <c r="C9" i="3"/>
  <c r="D4" i="2"/>
  <c r="D3" i="2"/>
  <c r="M9" i="2"/>
  <c r="N9" i="2"/>
  <c r="O9" i="2"/>
  <c r="P9" i="2"/>
  <c r="Q9" i="2"/>
  <c r="R9" i="2"/>
  <c r="S9" i="2"/>
  <c r="M10" i="2"/>
  <c r="N10" i="2"/>
  <c r="O10" i="2"/>
  <c r="P10" i="2"/>
  <c r="Q10" i="2"/>
  <c r="R10" i="2"/>
  <c r="S10" i="2"/>
  <c r="M11" i="2"/>
  <c r="N11" i="2"/>
  <c r="O11" i="2"/>
  <c r="P11" i="2"/>
  <c r="Q11" i="2"/>
  <c r="R11" i="2"/>
  <c r="S11" i="2"/>
  <c r="M12" i="2"/>
  <c r="N12" i="2"/>
  <c r="O12" i="2"/>
  <c r="P12" i="2"/>
  <c r="Q12" i="2"/>
  <c r="R12" i="2"/>
  <c r="S12" i="2"/>
  <c r="M13" i="2"/>
  <c r="N13" i="2"/>
  <c r="O13" i="2"/>
  <c r="P13" i="2"/>
  <c r="Q13" i="2"/>
  <c r="R13" i="2"/>
  <c r="S13" i="2"/>
  <c r="M14" i="2"/>
  <c r="N14" i="2"/>
  <c r="O14" i="2"/>
  <c r="P14" i="2"/>
  <c r="Q14" i="2"/>
  <c r="R14" i="2"/>
  <c r="S14" i="2"/>
  <c r="M15" i="2"/>
  <c r="N15" i="2"/>
  <c r="O15" i="2"/>
  <c r="P15" i="2"/>
  <c r="Q15" i="2"/>
  <c r="R15" i="2"/>
  <c r="S15" i="2"/>
  <c r="M16" i="2"/>
  <c r="N16" i="2"/>
  <c r="O16" i="2"/>
  <c r="P16" i="2"/>
  <c r="Q16" i="2"/>
  <c r="R16" i="2"/>
  <c r="S16" i="2"/>
  <c r="M17" i="2"/>
  <c r="N17" i="2"/>
  <c r="O17" i="2"/>
  <c r="P17" i="2"/>
  <c r="Q17" i="2"/>
  <c r="R17" i="2"/>
  <c r="S17" i="2"/>
  <c r="M18" i="2"/>
  <c r="N18" i="2"/>
  <c r="O18" i="2"/>
  <c r="P18" i="2"/>
  <c r="Q18" i="2"/>
  <c r="R18" i="2"/>
  <c r="S18" i="2"/>
  <c r="M26" i="2"/>
  <c r="N26" i="2"/>
  <c r="O26" i="2"/>
  <c r="P26" i="2"/>
  <c r="Q26" i="2"/>
  <c r="R26" i="2"/>
  <c r="S26" i="2"/>
  <c r="N8" i="2"/>
  <c r="O8" i="2"/>
  <c r="P8" i="2"/>
  <c r="Q8" i="2"/>
  <c r="R8" i="2"/>
  <c r="S8" i="2"/>
  <c r="T27" i="2"/>
  <c r="J9" i="2"/>
  <c r="K9" i="2" s="1"/>
  <c r="J10" i="2"/>
  <c r="K10" i="2" s="1"/>
  <c r="J11" i="2"/>
  <c r="K11" i="2" s="1"/>
  <c r="J12" i="2"/>
  <c r="K12" i="2" s="1"/>
  <c r="J13" i="2"/>
  <c r="K13" i="2" s="1"/>
  <c r="J14" i="2"/>
  <c r="K14" i="2" s="1"/>
  <c r="J15" i="2"/>
  <c r="K15" i="2" s="1"/>
  <c r="J16" i="2"/>
  <c r="K16" i="2" s="1"/>
  <c r="J17" i="2"/>
  <c r="K17" i="2" s="1"/>
  <c r="J18" i="2"/>
  <c r="K18" i="2" s="1"/>
  <c r="J26" i="2"/>
  <c r="K26" i="2" s="1"/>
  <c r="J8" i="2"/>
  <c r="K8" i="2" s="1"/>
  <c r="D32" i="3" l="1"/>
  <c r="G4" i="4" s="1"/>
  <c r="E32" i="3"/>
  <c r="D24" i="1" s="1"/>
  <c r="F3" i="4"/>
  <c r="E3" i="4"/>
  <c r="T17" i="2"/>
  <c r="T9" i="2"/>
  <c r="T12" i="2"/>
  <c r="T14" i="2"/>
  <c r="T13" i="2"/>
  <c r="T15" i="2"/>
  <c r="T16" i="2"/>
  <c r="J27" i="2"/>
  <c r="T26" i="2"/>
  <c r="T18" i="2"/>
  <c r="T11" i="2"/>
  <c r="T10" i="2"/>
  <c r="K27" i="2"/>
  <c r="D22" i="1" s="1"/>
  <c r="T8" i="2"/>
  <c r="D29" i="1" l="1"/>
  <c r="J12" i="4" s="1"/>
  <c r="E2" i="4"/>
  <c r="J11" i="4" s="1"/>
  <c r="I2" i="6" l="1"/>
  <c r="J13" i="4"/>
</calcChain>
</file>

<file path=xl/sharedStrings.xml><?xml version="1.0" encoding="utf-8"?>
<sst xmlns="http://schemas.openxmlformats.org/spreadsheetml/2006/main" count="212" uniqueCount="142">
  <si>
    <t>Gereden kilometers (nacht) van &gt; op</t>
  </si>
  <si>
    <t>Totaal # km/ weeknummer</t>
  </si>
  <si>
    <t>Ma</t>
  </si>
  <si>
    <t>Di</t>
  </si>
  <si>
    <t>Wo</t>
  </si>
  <si>
    <t>Do</t>
  </si>
  <si>
    <t>Vr</t>
  </si>
  <si>
    <t>Za</t>
  </si>
  <si>
    <t>Zo</t>
  </si>
  <si>
    <t xml:space="preserve">Totaal aantal </t>
  </si>
  <si>
    <t>Akkoord stagebieder voor gedeclareerde kilometers door de student:</t>
  </si>
  <si>
    <t>Naam verloskundige:</t>
  </si>
  <si>
    <t>Naam praktijk:</t>
  </si>
  <si>
    <t>Handtekening verloskundige</t>
  </si>
  <si>
    <t>Gegevens bankrekening waarnaar de vergoeding overgemaakt moet worden:</t>
  </si>
  <si>
    <t>IBAN:</t>
  </si>
  <si>
    <t>Ten name van:</t>
  </si>
  <si>
    <t>Woonplaats:</t>
  </si>
  <si>
    <t>Korte kostenomschrijving</t>
  </si>
  <si>
    <t>Bedrag</t>
  </si>
  <si>
    <t>Datum:</t>
  </si>
  <si>
    <t xml:space="preserve">Aantal bonnen: </t>
  </si>
  <si>
    <t>Studentnummer</t>
  </si>
  <si>
    <t>Voorwaarden waaraan je moet voldoen om in aanmerking te komen voor de kilometervergoeding: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</si>
  <si>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9"/>
        <color theme="1"/>
        <rFont val="Arial"/>
        <family val="2"/>
      </rPr>
      <t>Bij de stageplanning is bekend dat je tijdens je stages kunt beschikken over een auto/motor</t>
    </r>
  </si>
  <si>
    <t>Houd dus in een apart document een kilometerregistratie bij die je desgevraagd kunt overleggen</t>
  </si>
  <si>
    <t>Je specificeert de ritten door de postcodes te noteren. Bijv.: rit 1: postcode 2418 KZ naar 2468 BP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</si>
  <si>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9"/>
        <color theme="1"/>
        <rFont val="Arial"/>
        <family val="2"/>
      </rPr>
      <t>Je kunt alleen kilometers declareren van zelfstandig gereden ritten naar een spoedconsult of bevalling waarbij je niet kan meerijden met de verloskundige.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</si>
  <si>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9"/>
        <color theme="1"/>
        <rFont val="Arial"/>
        <family val="2"/>
      </rPr>
      <t>Kilometers voor woon/werkverkeer (van je woon/ slaapadres naar de praktijk voor spreekuren) komen niet in aanmerking voor vergoeding.</t>
    </r>
  </si>
  <si>
    <t xml:space="preserve">maximum dagtarief: </t>
  </si>
  <si>
    <t xml:space="preserve">maximaal km per etmaal: </t>
  </si>
  <si>
    <t>declaratie</t>
  </si>
  <si>
    <t>bedrag</t>
  </si>
  <si>
    <t>VOG</t>
  </si>
  <si>
    <t>Tegemoetkoming in huisvestingskosten</t>
  </si>
  <si>
    <t>Stage-onkosten of verlofskundige scholing</t>
  </si>
  <si>
    <t>Reiskostenvergoeding partus diensten (totaalbedrag van [kilometervergoeding])</t>
  </si>
  <si>
    <t>Om voor een tegemoetkoming in de kosten voor een taxi in aanmerking te komen geldt het volgende:</t>
  </si>
  <si>
    <t xml:space="preserve">In het kader van de veiligheid gedurende de nachtelijke uren is er een tegemoetkoming in de kosten voor taxiritten als de student partusdienst heeft in de 1e lijn. </t>
  </si>
  <si>
    <t xml:space="preserve">De student ontvangt van de opleiding een tegemoetkoming in de kosten van een taxirit van of naar een bevalling tussen 22.00 uur ´s avonds en 7.00 uur ´s morgens tot maximaal €25 per rit. </t>
  </si>
  <si>
    <t>Wanneer de student gebruikmaakt van eigen vervoer of meerijdt met de verloskundige ontvangt zij geen tegemoetkoming in de onkosten.</t>
  </si>
  <si>
    <t xml:space="preserve">De student belt een willekeurig taxibedrijf en betaalt de taxirit eerst volledig zelf. </t>
  </si>
  <si>
    <t>Met de originele taxibon kan de student m.b.v. het onkostendeclaratieformulier een tegemoetkoming ontvangen van maximaal € 25,- per rit.</t>
  </si>
  <si>
    <t>datum</t>
  </si>
  <si>
    <t>maximum per rit</t>
  </si>
  <si>
    <t>Taxiritten (specificatie op [Taxiritten])</t>
  </si>
  <si>
    <t>Minor buitenland</t>
  </si>
  <si>
    <t>naam</t>
  </si>
  <si>
    <t>stagekosten</t>
  </si>
  <si>
    <t>PGB</t>
  </si>
  <si>
    <t>aard</t>
  </si>
  <si>
    <t>Reis-/verblijfkosten bij studeren in het buitenland</t>
  </si>
  <si>
    <t>In het geval van een minor in het buitenland, vergoedt AVAG ook de kosten van de minor zelf, met een maximum van 2250 euro.</t>
  </si>
  <si>
    <t xml:space="preserve">Als je gaat studeren (stage of minor) in het buitenland dan zijn er naast de verblijfskosten, kosten voor je vlucht, visakosten en kosten voor vaccinaties. </t>
  </si>
  <si>
    <t>AVAG vergoedt de benodigde vaccinaties en maximaal 660 euro voor reis- en verblijfskosten.</t>
  </si>
  <si>
    <t>vaccinaties</t>
  </si>
  <si>
    <t>Tegemoetkoming in reis- en huisvestingskosten</t>
  </si>
  <si>
    <t>kosten voor minor buitenland</t>
  </si>
  <si>
    <t>maximum reis- en huisvestingskosten</t>
  </si>
  <si>
    <t>maximum vergoeding minor buitenland</t>
  </si>
  <si>
    <t>btld stage</t>
  </si>
  <si>
    <t>overig btld</t>
  </si>
  <si>
    <t>taxi</t>
  </si>
  <si>
    <t>totaal output</t>
  </si>
  <si>
    <t>totaal declaratie</t>
  </si>
  <si>
    <t>Kostenplaats</t>
  </si>
  <si>
    <t>A-nr</t>
  </si>
  <si>
    <t>Naam begunstigde</t>
  </si>
  <si>
    <t>Burgerservicenummer</t>
  </si>
  <si>
    <t>Geboortedatum</t>
  </si>
  <si>
    <t>Begunstigde en betalingsomschrijving</t>
  </si>
  <si>
    <t>IBAN begunstigde</t>
  </si>
  <si>
    <t>Controle IBAN</t>
  </si>
  <si>
    <t>Euro bedrag</t>
  </si>
  <si>
    <t>Straatnaam</t>
  </si>
  <si>
    <t>Postcode</t>
  </si>
  <si>
    <t>Woonplaats</t>
  </si>
  <si>
    <t>2376</t>
  </si>
  <si>
    <t>xxxx</t>
  </si>
  <si>
    <t>is er een vast kostenplaats waar de declaraties op geboekt worden?</t>
  </si>
  <si>
    <t>helaas zit de controle op het banknummer halverwege het uitbetalingsformulier, dus het inkopieëren (plakken als waarde) moet in twee delen.</t>
  </si>
  <si>
    <t>DECLARATIEFORMULIER STUDENTEN</t>
  </si>
  <si>
    <t>Voornaam</t>
  </si>
  <si>
    <t>Achternaam</t>
  </si>
  <si>
    <t>TOTAALBEDRAG</t>
  </si>
  <si>
    <t>Totaal</t>
  </si>
  <si>
    <t>Indien beschikbaar kan je PGB ook ingezet worden voor stage in het buitenland. Vraag hiervoor toestemming aan de SLC'er.</t>
  </si>
  <si>
    <t>Reiskostenvergoeding partus diensten (kilometervergoeding / autohuur)</t>
  </si>
  <si>
    <t>Budget</t>
  </si>
  <si>
    <t>Taxiritten nacht (22:00 - 7:00)</t>
  </si>
  <si>
    <t>Week van</t>
  </si>
  <si>
    <t>Week tot</t>
  </si>
  <si>
    <t xml:space="preserve">maximum weekbedrag: </t>
  </si>
  <si>
    <t>Aantal nachten</t>
  </si>
  <si>
    <t>Maximale vergoeding</t>
  </si>
  <si>
    <t>Totale kosten</t>
  </si>
  <si>
    <t>(graag URL opnemen voor verificatiedoeleinden)</t>
  </si>
  <si>
    <t>Link naar verblijfplaats</t>
  </si>
  <si>
    <t>Geboekt via</t>
  </si>
  <si>
    <t>Overig</t>
  </si>
  <si>
    <t>Veiligheid</t>
  </si>
  <si>
    <t xml:space="preserve">Op facturen moet duidelijk zichtbaar zijn wie de factuur heeft opgesteld. Het betaalbewijs moet duidelijk aantonen wie er heeft betaald. </t>
  </si>
  <si>
    <t>#</t>
  </si>
  <si>
    <t>VOG &amp; overig</t>
  </si>
  <si>
    <t>Toelichting</t>
  </si>
  <si>
    <t>KM's invullen tabblad 1 + indien van toepassing facturen tabblad 6.</t>
  </si>
  <si>
    <t>Gegevens invullen tabblad 3 + facturen tabblad 6.</t>
  </si>
  <si>
    <t>Gegevens invullen tabblad 5 + facturen tabblad 6.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</si>
  <si>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9"/>
        <color theme="1"/>
        <rFont val="Arial"/>
        <family val="2"/>
      </rPr>
      <t>De opleiding kan je vragen om je gereden kilometers te specificeren</t>
    </r>
  </si>
  <si>
    <t>Naam verblijfplaats 1</t>
  </si>
  <si>
    <t>Naam verblijfplaats 2</t>
  </si>
  <si>
    <t>Naam verblijfplaats 3</t>
  </si>
  <si>
    <t>Tijdstip start taxirit</t>
  </si>
  <si>
    <t>Naam stagepraktijk(en)</t>
  </si>
  <si>
    <t>Periode stage(s)</t>
  </si>
  <si>
    <t>Tabblad</t>
  </si>
  <si>
    <t>Tegemoetkoming in de onkosten tijdens stages – Studiegids AVAG</t>
  </si>
  <si>
    <t>Zie onderstaande link voor de actuele richtlijnen / beleid rondom toegestane declaraties</t>
  </si>
  <si>
    <t>Stage-onkosten of verloskundige scholing PGB</t>
  </si>
  <si>
    <t>Bedrag hier invullen (gele cel) + facturen &amp; akkoord SLC tabblad 6.</t>
  </si>
  <si>
    <t>Vaccinaties, MRSA, TBC test</t>
  </si>
  <si>
    <t>Kosten voor minor buitenland</t>
  </si>
  <si>
    <t>Stage / minor buitenland, vaccinaties, etc</t>
  </si>
  <si>
    <t>Stageplek</t>
  </si>
  <si>
    <t>Factuur</t>
  </si>
  <si>
    <t>Betaalbewijs</t>
  </si>
  <si>
    <t>Hier graag facturen en betaalbewijzen opnemen; digitale kopie via snippet tool / print screen.</t>
  </si>
  <si>
    <t>Dubbelcheck je IBAN! Je bent zelf verantwoordelijk voor het juist invullen</t>
  </si>
  <si>
    <t>Toelichting overige declaratie</t>
  </si>
  <si>
    <t>Bedrag hier invullen (gele cel) + facturen tabblad 6 en toelichting hieronder.</t>
  </si>
  <si>
    <t>Gegevens verblijfplaats invullen tabblad 2 + facturen tabblad 6.</t>
  </si>
  <si>
    <t>Naam student</t>
  </si>
  <si>
    <t>OP TABBLAD 6. FACTUUR EN BETAALBEWIJS ALLE BETAALBEWIJZEN EN FACTUREN OPNEMEN</t>
  </si>
  <si>
    <t>Graag factuur en betaalbewijs naast elkaar weergeven en per declaratie een nieuw tabblad voor onderbouwing gebruiken</t>
  </si>
  <si>
    <t>Met CTRL + P kun je dit tabblad printen (of opslaan als PDF) en laten ondertekenen door de praktijk en toevoegen op het tabblad 6. Factuur &amp; betaalbewijs</t>
  </si>
  <si>
    <t>ALLEEN GELE CELLEN INVULLEN , FORMULIER VERSTUREN NAAR ADMINISTRATIE.AVAG@INHOLLAND.NL</t>
  </si>
  <si>
    <t>Onkosten moeten worden gedeclareerd binnen 180 dagen na het maken van de onkosten</t>
  </si>
  <si>
    <t>Datum declaratie</t>
  </si>
  <si>
    <t>Week-nummer</t>
  </si>
  <si>
    <t>Datum</t>
  </si>
  <si>
    <t>Kosten</t>
  </si>
  <si>
    <t>Declaratie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</si>
</sst>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&quot;€&quot;\ * #,##0_ ;_ &quot;€&quot;\ * \-#,##0_ ;_ &quot;€&quot;\ * &quot;-&quot;??_ ;_ @_ "/>
    <numFmt numFmtId="165" formatCode="ddd\ dd/mm/yyyy"/>
  </numFmts>
  <fonts count="2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Times New Roman"/>
      <family val="1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4F81BD"/>
      <name val="Arial"/>
      <family val="2"/>
    </font>
    <font>
      <b/>
      <sz val="14"/>
      <color theme="1"/>
      <name val="Arial"/>
      <family val="2"/>
    </font>
    <font>
      <sz val="9"/>
      <color theme="1"/>
      <name val="Symbol"/>
      <family val="1"/>
      <charset val="2"/>
    </font>
    <font>
      <sz val="7"/>
      <color theme="1"/>
      <name val="Times New Roman"/>
      <family val="1"/>
    </font>
    <font>
      <sz val="12"/>
      <color theme="1"/>
      <name val="Aptos"/>
      <family val="2"/>
    </font>
    <font>
      <b/>
      <sz val="12"/>
      <color theme="1"/>
      <name val="Aptos"/>
      <family val="2"/>
    </font>
    <font>
      <b/>
      <sz val="10"/>
      <color theme="1" tint="0.249977111117893"/>
      <name val="Arial"/>
      <family val="2"/>
    </font>
    <font>
      <b/>
      <sz val="10"/>
      <color theme="1"/>
      <name val="Arial"/>
      <family val="2"/>
    </font>
    <font>
      <b/>
      <sz val="11"/>
      <color rgb="FFFF0000"/>
      <name val="Aptos Narrow"/>
      <family val="2"/>
      <scheme val="minor"/>
    </font>
    <font>
      <sz val="10"/>
      <color rgb="FF323232"/>
      <name val="Arial"/>
      <family val="2"/>
    </font>
    <font>
      <b/>
      <i/>
      <sz val="10"/>
      <color rgb="FF323232"/>
      <name val="Inherit"/>
    </font>
    <font>
      <b/>
      <sz val="9"/>
      <color theme="1"/>
      <name val="Arial"/>
      <family val="2"/>
    </font>
    <font>
      <sz val="11"/>
      <color rgb="FFFF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141414"/>
      <name val="Inherit"/>
    </font>
    <font>
      <sz val="18"/>
      <color rgb="FFFF000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C6D9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gradientFill degree="270">
        <stop position="0">
          <color theme="0"/>
        </stop>
        <stop position="1">
          <color theme="0" tint="-0.1490218817712943"/>
        </stop>
      </gradient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1"/>
      </top>
      <bottom style="thin">
        <color theme="0" tint="-0.34998626667073579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8" fillId="0" borderId="0" applyNumberFormat="0" applyFill="0" applyBorder="0" applyAlignment="0" applyProtection="0"/>
  </cellStyleXfs>
  <cellXfs count="124">
    <xf numFmtId="0" fontId="0" fillId="0" borderId="0" xfId="0"/>
    <xf numFmtId="0" fontId="4" fillId="2" borderId="8" xfId="0" applyFont="1" applyFill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44" fontId="0" fillId="0" borderId="0" xfId="2" applyFont="1"/>
    <xf numFmtId="164" fontId="0" fillId="0" borderId="0" xfId="2" applyNumberFormat="1" applyFont="1"/>
    <xf numFmtId="0" fontId="3" fillId="0" borderId="10" xfId="0" applyFont="1" applyBorder="1" applyAlignment="1">
      <alignment vertical="center"/>
    </xf>
    <xf numFmtId="0" fontId="0" fillId="0" borderId="10" xfId="0" applyBorder="1"/>
    <xf numFmtId="0" fontId="0" fillId="0" borderId="12" xfId="0" applyBorder="1"/>
    <xf numFmtId="0" fontId="0" fillId="0" borderId="11" xfId="0" applyBorder="1"/>
    <xf numFmtId="14" fontId="0" fillId="0" borderId="0" xfId="0" applyNumberFormat="1"/>
    <xf numFmtId="0" fontId="9" fillId="0" borderId="0" xfId="0" applyFont="1" applyAlignment="1">
      <alignment vertic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44" fontId="0" fillId="0" borderId="17" xfId="0" applyNumberFormat="1" applyBorder="1"/>
    <xf numFmtId="44" fontId="0" fillId="0" borderId="10" xfId="2" applyFont="1" applyBorder="1"/>
    <xf numFmtId="0" fontId="10" fillId="0" borderId="0" xfId="0" applyFont="1" applyAlignment="1">
      <alignment vertical="center"/>
    </xf>
    <xf numFmtId="43" fontId="0" fillId="0" borderId="0" xfId="1" applyFont="1"/>
    <xf numFmtId="0" fontId="11" fillId="6" borderId="21" xfId="0" applyFont="1" applyFill="1" applyBorder="1" applyAlignment="1" applyProtection="1">
      <alignment horizontal="center" vertical="center"/>
      <protection hidden="1"/>
    </xf>
    <xf numFmtId="0" fontId="11" fillId="6" borderId="21" xfId="0" applyFont="1" applyFill="1" applyBorder="1" applyAlignment="1" applyProtection="1">
      <alignment vertical="center"/>
      <protection hidden="1"/>
    </xf>
    <xf numFmtId="0" fontId="11" fillId="6" borderId="21" xfId="0" applyFont="1" applyFill="1" applyBorder="1" applyAlignment="1" applyProtection="1">
      <alignment horizontal="left" vertical="center" wrapText="1"/>
      <protection hidden="1"/>
    </xf>
    <xf numFmtId="0" fontId="11" fillId="6" borderId="21" xfId="0" applyFont="1" applyFill="1" applyBorder="1" applyAlignment="1" applyProtection="1">
      <alignment horizontal="left" vertical="center"/>
      <protection hidden="1"/>
    </xf>
    <xf numFmtId="49" fontId="0" fillId="0" borderId="0" xfId="0" applyNumberFormat="1" applyAlignment="1" applyProtection="1">
      <alignment horizontal="center"/>
      <protection locked="0"/>
    </xf>
    <xf numFmtId="0" fontId="0" fillId="0" borderId="0" xfId="0" applyProtection="1">
      <protection locked="0"/>
    </xf>
    <xf numFmtId="49" fontId="0" fillId="7" borderId="0" xfId="0" applyNumberFormat="1" applyFill="1" applyAlignment="1" applyProtection="1">
      <alignment horizontal="center"/>
      <protection locked="0"/>
    </xf>
    <xf numFmtId="44" fontId="0" fillId="0" borderId="0" xfId="2" applyFont="1" applyBorder="1" applyProtection="1">
      <protection locked="0"/>
    </xf>
    <xf numFmtId="49" fontId="0" fillId="8" borderId="0" xfId="0" applyNumberFormat="1" applyFill="1" applyAlignment="1" applyProtection="1">
      <alignment horizontal="center"/>
      <protection locked="0"/>
    </xf>
    <xf numFmtId="0" fontId="12" fillId="8" borderId="22" xfId="0" applyFont="1" applyFill="1" applyBorder="1" applyAlignment="1" applyProtection="1">
      <alignment wrapText="1"/>
      <protection hidden="1"/>
    </xf>
    <xf numFmtId="0" fontId="13" fillId="0" borderId="0" xfId="0" applyFont="1"/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5" borderId="3" xfId="0" applyFont="1" applyFill="1" applyBorder="1" applyAlignment="1" applyProtection="1">
      <alignment vertical="center" wrapText="1"/>
      <protection locked="0"/>
    </xf>
    <xf numFmtId="0" fontId="3" fillId="5" borderId="8" xfId="0" applyFont="1" applyFill="1" applyBorder="1" applyAlignment="1" applyProtection="1">
      <alignment vertical="center" wrapText="1"/>
      <protection locked="0"/>
    </xf>
    <xf numFmtId="44" fontId="0" fillId="0" borderId="20" xfId="0" applyNumberFormat="1" applyBorder="1"/>
    <xf numFmtId="0" fontId="0" fillId="0" borderId="9" xfId="0" applyBorder="1"/>
    <xf numFmtId="0" fontId="0" fillId="0" borderId="5" xfId="0" applyBorder="1"/>
    <xf numFmtId="44" fontId="0" fillId="0" borderId="5" xfId="0" applyNumberFormat="1" applyBorder="1"/>
    <xf numFmtId="44" fontId="0" fillId="0" borderId="6" xfId="0" applyNumberFormat="1" applyBorder="1"/>
    <xf numFmtId="0" fontId="3" fillId="5" borderId="10" xfId="0" applyFont="1" applyFill="1" applyBorder="1" applyAlignment="1" applyProtection="1">
      <alignment vertical="center" wrapText="1"/>
      <protection locked="0"/>
    </xf>
    <xf numFmtId="0" fontId="14" fillId="0" borderId="0" xfId="0" applyFont="1" applyAlignment="1">
      <alignment horizontal="left" vertical="center" wrapText="1" indent="1"/>
    </xf>
    <xf numFmtId="0" fontId="15" fillId="0" borderId="0" xfId="0" applyFont="1" applyAlignment="1">
      <alignment vertical="center" wrapText="1"/>
    </xf>
    <xf numFmtId="14" fontId="0" fillId="0" borderId="10" xfId="0" applyNumberFormat="1" applyBorder="1"/>
    <xf numFmtId="0" fontId="16" fillId="0" borderId="0" xfId="0" applyFont="1" applyAlignment="1">
      <alignment vertical="center"/>
    </xf>
    <xf numFmtId="0" fontId="3" fillId="5" borderId="10" xfId="0" applyFont="1" applyFill="1" applyBorder="1" applyAlignment="1" applyProtection="1">
      <alignment vertical="center"/>
      <protection locked="0"/>
    </xf>
    <xf numFmtId="0" fontId="17" fillId="0" borderId="0" xfId="0" applyFont="1"/>
    <xf numFmtId="165" fontId="0" fillId="5" borderId="16" xfId="0" applyNumberFormat="1" applyFill="1" applyBorder="1" applyProtection="1">
      <protection locked="0"/>
    </xf>
    <xf numFmtId="0" fontId="0" fillId="5" borderId="10" xfId="0" applyFill="1" applyBorder="1" applyProtection="1">
      <protection locked="0"/>
    </xf>
    <xf numFmtId="44" fontId="0" fillId="5" borderId="10" xfId="2" applyFont="1" applyFill="1" applyBorder="1" applyProtection="1">
      <protection locked="0"/>
    </xf>
    <xf numFmtId="165" fontId="0" fillId="5" borderId="18" xfId="0" applyNumberFormat="1" applyFill="1" applyBorder="1" applyProtection="1">
      <protection locked="0"/>
    </xf>
    <xf numFmtId="0" fontId="0" fillId="5" borderId="19" xfId="0" applyFill="1" applyBorder="1" applyProtection="1">
      <protection locked="0"/>
    </xf>
    <xf numFmtId="44" fontId="0" fillId="5" borderId="19" xfId="2" applyFont="1" applyFill="1" applyBorder="1" applyProtection="1">
      <protection locked="0"/>
    </xf>
    <xf numFmtId="0" fontId="0" fillId="5" borderId="10" xfId="0" applyFill="1" applyBorder="1" applyAlignment="1" applyProtection="1">
      <alignment horizontal="left"/>
      <protection locked="0"/>
    </xf>
    <xf numFmtId="14" fontId="0" fillId="5" borderId="10" xfId="0" applyNumberFormat="1" applyFill="1" applyBorder="1" applyAlignment="1" applyProtection="1">
      <alignment horizontal="left"/>
      <protection locked="0"/>
    </xf>
    <xf numFmtId="0" fontId="18" fillId="0" borderId="0" xfId="3"/>
    <xf numFmtId="0" fontId="4" fillId="2" borderId="10" xfId="0" applyFont="1" applyFill="1" applyBorder="1" applyAlignment="1">
      <alignment vertical="center" wrapText="1"/>
    </xf>
    <xf numFmtId="0" fontId="3" fillId="9" borderId="10" xfId="0" applyFont="1" applyFill="1" applyBorder="1" applyAlignment="1">
      <alignment horizontal="left" vertical="center" wrapText="1"/>
    </xf>
    <xf numFmtId="0" fontId="3" fillId="9" borderId="10" xfId="0" applyFont="1" applyFill="1" applyBorder="1" applyAlignment="1">
      <alignment vertical="center" wrapText="1"/>
    </xf>
    <xf numFmtId="44" fontId="3" fillId="0" borderId="10" xfId="2" applyFont="1" applyBorder="1" applyAlignment="1">
      <alignment vertical="center" wrapText="1"/>
    </xf>
    <xf numFmtId="0" fontId="3" fillId="4" borderId="10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vertical="center" wrapText="1"/>
    </xf>
    <xf numFmtId="0" fontId="3" fillId="10" borderId="10" xfId="0" applyFont="1" applyFill="1" applyBorder="1" applyAlignment="1">
      <alignment horizontal="left" vertical="center" wrapText="1"/>
    </xf>
    <xf numFmtId="0" fontId="3" fillId="10" borderId="10" xfId="0" applyFont="1" applyFill="1" applyBorder="1" applyAlignment="1">
      <alignment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0" xfId="0" applyFont="1" applyBorder="1" applyAlignment="1">
      <alignment vertical="center" wrapText="1"/>
    </xf>
    <xf numFmtId="44" fontId="3" fillId="5" borderId="10" xfId="2" applyFont="1" applyFill="1" applyBorder="1" applyAlignment="1" applyProtection="1">
      <alignment vertical="center" wrapText="1"/>
      <protection locked="0"/>
    </xf>
    <xf numFmtId="0" fontId="3" fillId="11" borderId="10" xfId="0" applyFont="1" applyFill="1" applyBorder="1" applyAlignment="1">
      <alignment horizontal="left" vertical="center" wrapText="1"/>
    </xf>
    <xf numFmtId="0" fontId="3" fillId="11" borderId="10" xfId="0" applyFont="1" applyFill="1" applyBorder="1" applyAlignment="1">
      <alignment vertical="center" wrapText="1"/>
    </xf>
    <xf numFmtId="44" fontId="3" fillId="0" borderId="10" xfId="0" applyNumberFormat="1" applyFont="1" applyBorder="1" applyAlignment="1">
      <alignment vertical="center" wrapText="1"/>
    </xf>
    <xf numFmtId="44" fontId="3" fillId="5" borderId="10" xfId="0" applyNumberFormat="1" applyFont="1" applyFill="1" applyBorder="1" applyAlignment="1" applyProtection="1">
      <alignment vertical="center" wrapText="1"/>
      <protection locked="0"/>
    </xf>
    <xf numFmtId="0" fontId="19" fillId="0" borderId="0" xfId="0" applyFont="1" applyAlignment="1">
      <alignment horizontal="left" vertical="center" readingOrder="1"/>
    </xf>
    <xf numFmtId="0" fontId="0" fillId="0" borderId="10" xfId="0" applyBorder="1" applyAlignment="1">
      <alignment horizontal="right"/>
    </xf>
    <xf numFmtId="0" fontId="3" fillId="5" borderId="12" xfId="0" applyFont="1" applyFill="1" applyBorder="1" applyAlignment="1" applyProtection="1">
      <alignment horizontal="center" vertical="center" wrapText="1"/>
      <protection locked="0"/>
    </xf>
    <xf numFmtId="0" fontId="3" fillId="5" borderId="23" xfId="0" applyFont="1" applyFill="1" applyBorder="1" applyAlignment="1" applyProtection="1">
      <alignment horizontal="center" vertical="center" wrapText="1"/>
      <protection locked="0"/>
    </xf>
    <xf numFmtId="0" fontId="3" fillId="5" borderId="11" xfId="0" applyFont="1" applyFill="1" applyBorder="1" applyAlignment="1" applyProtection="1">
      <alignment horizontal="center" vertical="center" wrapText="1"/>
      <protection locked="0"/>
    </xf>
    <xf numFmtId="0" fontId="20" fillId="0" borderId="0" xfId="0" applyFont="1"/>
    <xf numFmtId="0" fontId="21" fillId="0" borderId="0" xfId="0" applyFont="1"/>
    <xf numFmtId="0" fontId="0" fillId="0" borderId="12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5" borderId="28" xfId="0" applyFill="1" applyBorder="1" applyAlignment="1" applyProtection="1">
      <alignment horizontal="center"/>
      <protection locked="0"/>
    </xf>
    <xf numFmtId="0" fontId="0" fillId="5" borderId="29" xfId="0" applyFill="1" applyBorder="1" applyAlignment="1" applyProtection="1">
      <alignment horizontal="center"/>
      <protection locked="0"/>
    </xf>
    <xf numFmtId="0" fontId="0" fillId="5" borderId="30" xfId="0" applyFill="1" applyBorder="1" applyAlignment="1" applyProtection="1">
      <alignment horizontal="center"/>
      <protection locked="0"/>
    </xf>
    <xf numFmtId="0" fontId="0" fillId="5" borderId="27" xfId="0" applyFill="1" applyBorder="1" applyAlignment="1" applyProtection="1">
      <alignment horizontal="center"/>
      <protection locked="0"/>
    </xf>
    <xf numFmtId="0" fontId="0" fillId="5" borderId="0" xfId="0" applyFill="1" applyAlignment="1" applyProtection="1">
      <alignment horizontal="center"/>
      <protection locked="0"/>
    </xf>
    <xf numFmtId="0" fontId="0" fillId="5" borderId="31" xfId="0" applyFill="1" applyBorder="1" applyAlignment="1" applyProtection="1">
      <alignment horizontal="center"/>
      <protection locked="0"/>
    </xf>
    <xf numFmtId="0" fontId="0" fillId="5" borderId="32" xfId="0" applyFill="1" applyBorder="1" applyAlignment="1" applyProtection="1">
      <alignment horizontal="center"/>
      <protection locked="0"/>
    </xf>
    <xf numFmtId="0" fontId="0" fillId="5" borderId="33" xfId="0" applyFill="1" applyBorder="1" applyAlignment="1" applyProtection="1">
      <alignment horizontal="center"/>
      <protection locked="0"/>
    </xf>
    <xf numFmtId="0" fontId="0" fillId="5" borderId="34" xfId="0" applyFill="1" applyBorder="1" applyAlignment="1" applyProtection="1">
      <alignment horizontal="center"/>
      <protection locked="0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vertical="center" wrapText="1"/>
    </xf>
    <xf numFmtId="0" fontId="3" fillId="5" borderId="10" xfId="0" applyFont="1" applyFill="1" applyBorder="1" applyAlignment="1" applyProtection="1">
      <alignment vertical="center"/>
      <protection locked="0"/>
    </xf>
    <xf numFmtId="0" fontId="3" fillId="5" borderId="12" xfId="0" applyFont="1" applyFill="1" applyBorder="1" applyAlignment="1" applyProtection="1">
      <alignment horizontal="center" vertical="center" wrapText="1"/>
      <protection locked="0"/>
    </xf>
    <xf numFmtId="0" fontId="3" fillId="5" borderId="23" xfId="0" applyFont="1" applyFill="1" applyBorder="1" applyAlignment="1" applyProtection="1">
      <alignment horizontal="center" vertical="center" wrapText="1"/>
      <protection locked="0"/>
    </xf>
    <xf numFmtId="0" fontId="3" fillId="5" borderId="11" xfId="0" applyFont="1" applyFill="1" applyBorder="1" applyAlignment="1" applyProtection="1">
      <alignment horizontal="center" vertical="center" wrapText="1"/>
      <protection locked="0"/>
    </xf>
    <xf numFmtId="0" fontId="0" fillId="0" borderId="24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44" fontId="3" fillId="0" borderId="10" xfId="2" applyFont="1" applyBorder="1" applyAlignment="1">
      <alignment horizontal="left" vertical="center" wrapText="1"/>
    </xf>
    <xf numFmtId="0" fontId="0" fillId="0" borderId="0" xfId="0" applyAlignment="1"/>
    <xf numFmtId="0" fontId="0" fillId="0" borderId="0" xfId="0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22" fillId="0" borderId="0" xfId="0" applyFont="1"/>
    <xf numFmtId="0" fontId="23" fillId="0" borderId="0" xfId="0" applyFont="1"/>
    <xf numFmtId="20" fontId="0" fillId="5" borderId="10" xfId="0" applyNumberFormat="1" applyFill="1" applyBorder="1" applyProtection="1">
      <protection locked="0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</cellXfs>
  <cellStyles count="4">
    <cellStyle name="Comma" xfId="1" builtinId="3"/>
    <cellStyle name="Currency" xfId="2" builtinId="4"/>
    <cellStyle name="Hyperlink" xfId="3" builtinId="8"/>
    <cellStyle name="Normal" xfId="0" builtinId="0"/>
  </cellStyles>
  <dxfs count="12"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ont>
        <color rgb="FFFF0000"/>
      </font>
    </dxf>
    <dxf>
      <font>
        <color theme="1"/>
      </font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ill>
        <patternFill patternType="gray0625">
          <bgColor rgb="FFFFFFFF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 patternType="solid">
          <bgColor theme="0" tint="-0.34998626667073579"/>
        </patternFill>
      </fill>
    </dxf>
    <dxf>
      <fill>
        <patternFill patternType="gray0625">
          <bgColor rgb="FFFFFFFF"/>
        </patternFill>
      </fill>
    </dxf>
    <dxf>
      <fill>
        <patternFill>
          <bgColor rgb="FFFF000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1762125</xdr:colOff>
      <xdr:row>1</xdr:row>
      <xdr:rowOff>38100</xdr:rowOff>
    </xdr:from>
    <xdr:to>
      <xdr:col>5</xdr:col>
      <xdr:colOff>2333705</xdr:colOff>
      <xdr:row>3</xdr:row>
      <xdr:rowOff>66755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EC9A06F-B74D-0EB6-884E-8BB394AA67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86800" y="228600"/>
          <a:ext cx="571580" cy="5715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419100</xdr:colOff>
      <xdr:row>0</xdr:row>
      <xdr:rowOff>133350</xdr:rowOff>
    </xdr:from>
    <xdr:to>
      <xdr:col>22</xdr:col>
      <xdr:colOff>305720</xdr:colOff>
      <xdr:row>27</xdr:row>
      <xdr:rowOff>19752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C331DDF-B30F-ABED-46F4-8DF710CE49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34450" y="133350"/>
          <a:ext cx="6592220" cy="50299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tudiegids.verloskunde-academie.nl/tegemoetkoming-in-de-onkosten-tijdens-stage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B9D1-C162-450E-8B51-1B7242F99E3D}">
  <sheetPr>
    <pageSetUpPr fitToPage="1"/>
  </sheetPr>
  <dimension ref="B2:F36"/>
  <sheetViews>
    <sheetView showGridLines="0" tabSelected="1" zoomScaleNormal="100" workbookViewId="0">
      <selection activeCell="F6" sqref="F6"/>
    </sheetView>
  </sheetViews>
  <sheetFormatPr defaultRowHeight="15"/>
  <cols>
    <col min="1" max="1" width="3.5703125" customWidth="1"/>
    <col min="2" max="2" width="18.5703125" customWidth="1"/>
    <col min="3" max="3" width="58.28515625" customWidth="1"/>
    <col min="4" max="4" width="10.140625" customWidth="1"/>
    <col min="5" max="5" width="13.28515625" customWidth="1"/>
    <col min="6" max="6" width="36.140625" customWidth="1"/>
    <col min="7" max="7" width="28.5703125" bestFit="1" customWidth="1"/>
  </cols>
  <sheetData>
    <row r="2" spans="2:4" ht="24">
      <c r="B2" s="83" t="s">
        <v>136</v>
      </c>
    </row>
    <row r="3" spans="2:4" ht="18.75">
      <c r="B3" s="119"/>
    </row>
    <row r="4" spans="2:4">
      <c r="B4" s="10" t="s">
        <v>81</v>
      </c>
    </row>
    <row r="5" spans="2:4">
      <c r="B5" s="51" t="s">
        <v>135</v>
      </c>
    </row>
    <row r="6" spans="2:4" ht="6" customHeight="1">
      <c r="B6" s="9"/>
    </row>
    <row r="7" spans="2:4">
      <c r="B7" s="9" t="s">
        <v>117</v>
      </c>
    </row>
    <row r="8" spans="2:4">
      <c r="B8" s="62" t="s">
        <v>116</v>
      </c>
    </row>
    <row r="9" spans="2:4" ht="3" customHeight="1">
      <c r="B9" s="9"/>
    </row>
    <row r="10" spans="2:4">
      <c r="B10" s="14" t="s">
        <v>22</v>
      </c>
      <c r="C10" s="60"/>
      <c r="D10" s="37"/>
    </row>
    <row r="11" spans="2:4">
      <c r="B11" s="14" t="s">
        <v>82</v>
      </c>
      <c r="C11" s="55"/>
      <c r="D11" s="37"/>
    </row>
    <row r="12" spans="2:4">
      <c r="B12" s="14" t="s">
        <v>83</v>
      </c>
      <c r="C12" s="55"/>
      <c r="D12" s="37"/>
    </row>
    <row r="13" spans="2:4">
      <c r="B13" s="14" t="s">
        <v>20</v>
      </c>
      <c r="C13" s="61"/>
      <c r="D13" s="37"/>
    </row>
    <row r="14" spans="2:4">
      <c r="B14" s="14" t="s">
        <v>21</v>
      </c>
      <c r="C14" s="55"/>
      <c r="D14" s="37"/>
    </row>
    <row r="15" spans="2:4">
      <c r="B15" s="8"/>
    </row>
    <row r="16" spans="2:4">
      <c r="B16" s="9" t="s">
        <v>14</v>
      </c>
    </row>
    <row r="17" spans="2:6">
      <c r="B17" s="14" t="s">
        <v>15</v>
      </c>
      <c r="C17" s="55"/>
      <c r="D17" s="78" t="s">
        <v>127</v>
      </c>
      <c r="F17" s="9"/>
    </row>
    <row r="18" spans="2:6">
      <c r="B18" s="14" t="s">
        <v>16</v>
      </c>
      <c r="C18" s="52"/>
      <c r="D18" s="37"/>
    </row>
    <row r="19" spans="2:6">
      <c r="B19" s="14" t="s">
        <v>17</v>
      </c>
      <c r="C19" s="52"/>
      <c r="D19" s="37"/>
    </row>
    <row r="20" spans="2:6">
      <c r="B20" s="9"/>
    </row>
    <row r="21" spans="2:6" ht="20.25" customHeight="1">
      <c r="B21" s="63" t="s">
        <v>115</v>
      </c>
      <c r="C21" s="63" t="s">
        <v>18</v>
      </c>
      <c r="D21" s="63" t="s">
        <v>19</v>
      </c>
      <c r="E21" s="63" t="s">
        <v>88</v>
      </c>
      <c r="F21" s="63" t="s">
        <v>104</v>
      </c>
    </row>
    <row r="22" spans="2:6" ht="30" customHeight="1">
      <c r="B22" s="64">
        <v>1</v>
      </c>
      <c r="C22" s="65" t="s">
        <v>87</v>
      </c>
      <c r="D22" s="66">
        <f>'1. km vergoeding'!K27</f>
        <v>0</v>
      </c>
      <c r="E22" s="66" t="s">
        <v>48</v>
      </c>
      <c r="F22" s="66" t="s">
        <v>105</v>
      </c>
    </row>
    <row r="23" spans="2:6" ht="30" customHeight="1">
      <c r="B23" s="67">
        <v>2</v>
      </c>
      <c r="C23" s="68" t="s">
        <v>34</v>
      </c>
      <c r="D23" s="66">
        <f>'2. Huisvesting'!C30</f>
        <v>0</v>
      </c>
      <c r="E23" s="66" t="s">
        <v>48</v>
      </c>
      <c r="F23" s="66" t="s">
        <v>130</v>
      </c>
    </row>
    <row r="24" spans="2:6" ht="30" customHeight="1">
      <c r="B24" s="69">
        <v>3</v>
      </c>
      <c r="C24" s="70" t="s">
        <v>89</v>
      </c>
      <c r="D24" s="66">
        <f>'3. Taxi'!E32</f>
        <v>0</v>
      </c>
      <c r="E24" s="66" t="s">
        <v>100</v>
      </c>
      <c r="F24" s="114" t="s">
        <v>106</v>
      </c>
    </row>
    <row r="25" spans="2:6" ht="30" customHeight="1">
      <c r="B25" s="71"/>
      <c r="C25" s="72" t="s">
        <v>118</v>
      </c>
      <c r="D25" s="73"/>
      <c r="E25" s="66" t="s">
        <v>49</v>
      </c>
      <c r="F25" s="66" t="s">
        <v>119</v>
      </c>
    </row>
    <row r="26" spans="2:6" ht="30" customHeight="1">
      <c r="B26" s="74">
        <v>5</v>
      </c>
      <c r="C26" s="75" t="s">
        <v>122</v>
      </c>
      <c r="D26" s="66">
        <f>'5. Buitenland'!D18</f>
        <v>0</v>
      </c>
      <c r="E26" s="66" t="s">
        <v>99</v>
      </c>
      <c r="F26" s="66" t="s">
        <v>107</v>
      </c>
    </row>
    <row r="27" spans="2:6" ht="30" customHeight="1">
      <c r="B27" s="71"/>
      <c r="C27" s="47" t="s">
        <v>103</v>
      </c>
      <c r="D27" s="73"/>
      <c r="E27" s="66" t="s">
        <v>99</v>
      </c>
      <c r="F27" s="66" t="s">
        <v>129</v>
      </c>
    </row>
    <row r="28" spans="2:6" ht="7.5" customHeight="1"/>
    <row r="29" spans="2:6" ht="30" customHeight="1">
      <c r="B29" s="11"/>
      <c r="C29" s="72" t="s">
        <v>84</v>
      </c>
      <c r="D29" s="66">
        <f>SUM(D22:D27)</f>
        <v>0</v>
      </c>
    </row>
    <row r="30" spans="2:6" ht="7.5" customHeight="1">
      <c r="B30" s="11"/>
    </row>
    <row r="31" spans="2:6" ht="18">
      <c r="B31" s="11"/>
      <c r="C31" t="s">
        <v>128</v>
      </c>
    </row>
    <row r="32" spans="2:6" ht="18">
      <c r="B32" s="11"/>
      <c r="C32" s="88"/>
      <c r="D32" s="89"/>
      <c r="E32" s="89"/>
      <c r="F32" s="90"/>
    </row>
    <row r="33" spans="2:6" ht="18">
      <c r="B33" s="11"/>
      <c r="C33" s="91"/>
      <c r="D33" s="92"/>
      <c r="E33" s="92"/>
      <c r="F33" s="93"/>
    </row>
    <row r="34" spans="2:6" ht="18">
      <c r="B34" s="11"/>
      <c r="C34" s="91"/>
      <c r="D34" s="92"/>
      <c r="E34" s="92"/>
      <c r="F34" s="93"/>
    </row>
    <row r="35" spans="2:6" ht="18">
      <c r="B35" s="11"/>
      <c r="C35" s="94"/>
      <c r="D35" s="95"/>
      <c r="E35" s="95"/>
      <c r="F35" s="96"/>
    </row>
    <row r="36" spans="2:6" ht="18">
      <c r="B36" s="11"/>
    </row>
  </sheetData>
  <sheetProtection algorithmName="SHA-512" hashValue="Or/+kJRRa5c4r2nE7AMPNNiFNfg7TqQ3nWX8uxhDT5jEIKUphR6uBKI84mcpJswix60o3UpetV9xtZZ9OZLQaQ==" saltValue="Hs59ACaEerM4bmOt4kgWlA==" spinCount="100000" sheet="1" objects="1" scenarios="1"/>
  <mergeCells count="1">
    <mergeCell ref="C32:F35"/>
  </mergeCells>
  <dataValidations count="1">
    <dataValidation type="textLength" operator="equal" allowBlank="1" showInputMessage="1" showErrorMessage="1" error="een studentnummer bestaat uit zes getallen" promptTitle="invoerStudentnr" prompt="Geef je zes cijferige studentnummer op" sqref="C10" xr:uid="{80D84A12-726B-4B9D-BB4D-4508B2FAD596}">
      <formula1>6</formula1>
    </dataValidation>
  </dataValidations>
  <hyperlinks>
    <hyperlink ref="B8" r:id="rId1" display="https://studiegids.verloskunde-academie.nl/tegemoetkoming-in-de-onkosten-tijdens-stages/" xr:uid="{47FBEB5C-28E2-439D-8B6E-9B062A4C0DF0}"/>
  </hyperlinks>
  <pageMargins left="0.7" right="0.7" top="0.75" bottom="0.75" header="0.3" footer="0.3"/>
  <pageSetup paperSize="9" scale="46"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631ACC6-2601-43B1-8822-BF6444345656}">
          <x14:formula1>
            <xm:f>output!$E$1:$F$1</xm:f>
          </x14:formula1>
          <xm:sqref>E22:E23 E25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73554-EE67-47C2-B437-1112479E18A5}">
  <sheetPr>
    <tabColor theme="4" tint="0.79998168889431442"/>
    <pageSetUpPr fitToPage="1"/>
  </sheetPr>
  <dimension ref="B2:V42"/>
  <sheetViews>
    <sheetView showGridLines="0" workbookViewId="0">
      <selection activeCell="D16" sqref="D16"/>
    </sheetView>
  </sheetViews>
  <sheetFormatPr defaultRowHeight="15" outlineLevelCol="1"/>
  <cols>
    <col min="1" max="1" width="2.85546875" customWidth="1"/>
    <col min="3" max="9" width="7.28515625" customWidth="1"/>
    <col min="10" max="10" width="13.28515625" customWidth="1"/>
    <col min="11" max="11" width="9.7109375" customWidth="1"/>
    <col min="12" max="12" width="5.7109375" customWidth="1"/>
    <col min="13" max="20" width="6.140625" hidden="1" customWidth="1" outlineLevel="1"/>
    <col min="21" max="21" width="9.140625" hidden="1" customWidth="1" outlineLevel="1"/>
    <col min="22" max="22" width="9.140625" collapsed="1"/>
  </cols>
  <sheetData>
    <row r="2" spans="2:22">
      <c r="B2" t="s">
        <v>131</v>
      </c>
      <c r="D2" s="121" t="str">
        <f>Declaratie!C11&amp;" "&amp;Declaratie!C12</f>
        <v xml:space="preserve"> </v>
      </c>
      <c r="E2" s="115"/>
      <c r="J2" s="7" t="s">
        <v>29</v>
      </c>
      <c r="K2" s="13">
        <v>15</v>
      </c>
      <c r="V2" s="9" t="s">
        <v>23</v>
      </c>
    </row>
    <row r="3" spans="2:22">
      <c r="B3" t="s">
        <v>22</v>
      </c>
      <c r="D3" s="122">
        <f>Declaratie!C10</f>
        <v>0</v>
      </c>
      <c r="E3" s="122"/>
      <c r="J3" s="7" t="s">
        <v>92</v>
      </c>
      <c r="K3" s="13">
        <v>75</v>
      </c>
      <c r="V3" s="38" t="s">
        <v>24</v>
      </c>
    </row>
    <row r="4" spans="2:22">
      <c r="B4" t="s">
        <v>137</v>
      </c>
      <c r="D4" s="123">
        <f>Declaratie!C13</f>
        <v>0</v>
      </c>
      <c r="E4" s="123"/>
      <c r="J4" s="7" t="s">
        <v>30</v>
      </c>
      <c r="K4">
        <v>65</v>
      </c>
      <c r="V4" s="38" t="s">
        <v>108</v>
      </c>
    </row>
    <row r="5" spans="2:22" ht="15.75" thickBot="1">
      <c r="V5" s="39" t="s">
        <v>25</v>
      </c>
    </row>
    <row r="6" spans="2:22" ht="15.75" thickBot="1">
      <c r="B6" s="97" t="s">
        <v>138</v>
      </c>
      <c r="C6" s="99" t="s">
        <v>0</v>
      </c>
      <c r="D6" s="100"/>
      <c r="E6" s="100"/>
      <c r="F6" s="100"/>
      <c r="G6" s="100"/>
      <c r="H6" s="100"/>
      <c r="I6" s="101"/>
      <c r="J6" s="102" t="s">
        <v>1</v>
      </c>
      <c r="V6" s="39" t="s">
        <v>26</v>
      </c>
    </row>
    <row r="7" spans="2:22" ht="15.75" thickBot="1">
      <c r="B7" s="98"/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  <c r="H7" s="1" t="s">
        <v>7</v>
      </c>
      <c r="I7" s="1" t="s">
        <v>8</v>
      </c>
      <c r="J7" s="103"/>
      <c r="K7" s="5" t="s">
        <v>31</v>
      </c>
      <c r="M7" t="s">
        <v>2</v>
      </c>
      <c r="N7" t="s">
        <v>3</v>
      </c>
      <c r="O7" t="s">
        <v>4</v>
      </c>
      <c r="P7" t="s">
        <v>5</v>
      </c>
      <c r="Q7" t="s">
        <v>6</v>
      </c>
      <c r="R7" t="s">
        <v>7</v>
      </c>
      <c r="S7" t="s">
        <v>8</v>
      </c>
      <c r="V7" s="38" t="s">
        <v>27</v>
      </c>
    </row>
    <row r="8" spans="2:22" ht="15.75" thickBot="1">
      <c r="B8" s="40"/>
      <c r="C8" s="41"/>
      <c r="D8" s="41"/>
      <c r="E8" s="41"/>
      <c r="F8" s="41"/>
      <c r="G8" s="41"/>
      <c r="H8" s="41"/>
      <c r="I8" s="41"/>
      <c r="J8" s="2">
        <f>SUM(C8:I8)</f>
        <v>0</v>
      </c>
      <c r="K8" s="12">
        <f>MIN(J8*0.23,$K$3)</f>
        <v>0</v>
      </c>
      <c r="M8">
        <f>MIN(IF(C8&lt;&gt;"",C8,0),$K$4)</f>
        <v>0</v>
      </c>
      <c r="N8">
        <f>MIN(IF(D8&lt;&gt;"",D8,0),$K$4)</f>
        <v>0</v>
      </c>
      <c r="O8">
        <f>MIN(IF(E8&lt;&gt;"",E8,0),$K$4)</f>
        <v>0</v>
      </c>
      <c r="P8">
        <f>MIN(IF(F8&lt;&gt;"",F8,0),$K$4)</f>
        <v>0</v>
      </c>
      <c r="Q8">
        <f>MIN(IF(G8&lt;&gt;"",G8,0),$K$4)</f>
        <v>0</v>
      </c>
      <c r="R8">
        <f>MIN(IF(H8&lt;&gt;"",H8,0),$K$4)</f>
        <v>0</v>
      </c>
      <c r="S8">
        <f>MIN(IF(I8&lt;&gt;"",I8,0),$K$4)</f>
        <v>0</v>
      </c>
      <c r="T8">
        <f>SUM(M8:S8)</f>
        <v>0</v>
      </c>
      <c r="V8" s="38" t="s">
        <v>28</v>
      </c>
    </row>
    <row r="9" spans="2:22" ht="15.75" thickBot="1">
      <c r="B9" s="40"/>
      <c r="C9" s="41"/>
      <c r="D9" s="41"/>
      <c r="E9" s="41"/>
      <c r="F9" s="41"/>
      <c r="G9" s="41"/>
      <c r="H9" s="41"/>
      <c r="I9" s="41"/>
      <c r="J9" s="2">
        <f t="shared" ref="J9:J26" si="0">SUM(C9:I9)</f>
        <v>0</v>
      </c>
      <c r="K9" s="12">
        <f>MIN(J9*0.23,$K$3)</f>
        <v>0</v>
      </c>
      <c r="M9">
        <f>MIN(IF(C9&lt;&gt;"",C9,0),$K$4)</f>
        <v>0</v>
      </c>
      <c r="N9">
        <f>MIN(IF(D9&lt;&gt;"",D9,0),$K$4)</f>
        <v>0</v>
      </c>
      <c r="O9">
        <f>MIN(IF(E9&lt;&gt;"",E9,0),$K$4)</f>
        <v>0</v>
      </c>
      <c r="P9">
        <f>MIN(IF(F9&lt;&gt;"",F9,0),$K$4)</f>
        <v>0</v>
      </c>
      <c r="Q9">
        <f>MIN(IF(G9&lt;&gt;"",G9,0),$K$4)</f>
        <v>0</v>
      </c>
      <c r="R9">
        <f>MIN(IF(H9&lt;&gt;"",H9,0),$K$4)</f>
        <v>0</v>
      </c>
      <c r="S9">
        <f>MIN(IF(I9&lt;&gt;"",I9,0),$K$4)</f>
        <v>0</v>
      </c>
      <c r="T9">
        <f t="shared" ref="T9:T26" si="1">SUM(M9:S9)</f>
        <v>0</v>
      </c>
      <c r="V9" s="38"/>
    </row>
    <row r="10" spans="2:22" ht="15.75" thickBot="1">
      <c r="B10" s="40"/>
      <c r="C10" s="41"/>
      <c r="D10" s="41"/>
      <c r="E10" s="41"/>
      <c r="F10" s="41"/>
      <c r="G10" s="41"/>
      <c r="H10" s="41"/>
      <c r="I10" s="41"/>
      <c r="J10" s="2">
        <f t="shared" si="0"/>
        <v>0</v>
      </c>
      <c r="K10" s="12">
        <f>MIN(J10*0.23,$K$3)</f>
        <v>0</v>
      </c>
      <c r="M10">
        <f>MIN(IF(C10&lt;&gt;"",C10,0),$K$4)</f>
        <v>0</v>
      </c>
      <c r="N10">
        <f>MIN(IF(D10&lt;&gt;"",D10,0),$K$4)</f>
        <v>0</v>
      </c>
      <c r="O10">
        <f>MIN(IF(E10&lt;&gt;"",E10,0),$K$4)</f>
        <v>0</v>
      </c>
      <c r="P10">
        <f>MIN(IF(F10&lt;&gt;"",F10,0),$K$4)</f>
        <v>0</v>
      </c>
      <c r="Q10">
        <f>MIN(IF(G10&lt;&gt;"",G10,0),$K$4)</f>
        <v>0</v>
      </c>
      <c r="R10">
        <f>MIN(IF(H10&lt;&gt;"",H10,0),$K$4)</f>
        <v>0</v>
      </c>
      <c r="S10">
        <f>MIN(IF(I10&lt;&gt;"",I10,0),$K$4)</f>
        <v>0</v>
      </c>
      <c r="T10">
        <f t="shared" si="1"/>
        <v>0</v>
      </c>
      <c r="V10" s="117" t="s">
        <v>134</v>
      </c>
    </row>
    <row r="11" spans="2:22" ht="15.75" thickBot="1">
      <c r="B11" s="40"/>
      <c r="C11" s="41"/>
      <c r="D11" s="41"/>
      <c r="E11" s="41"/>
      <c r="F11" s="41"/>
      <c r="G11" s="41"/>
      <c r="H11" s="41"/>
      <c r="I11" s="41"/>
      <c r="J11" s="2">
        <f t="shared" si="0"/>
        <v>0</v>
      </c>
      <c r="K11" s="12">
        <f>MIN(J11*0.23,$K$3)</f>
        <v>0</v>
      </c>
      <c r="M11">
        <f>MIN(IF(C11&lt;&gt;"",C11,0),$K$4)</f>
        <v>0</v>
      </c>
      <c r="N11">
        <f>MIN(IF(D11&lt;&gt;"",D11,0),$K$4)</f>
        <v>0</v>
      </c>
      <c r="O11">
        <f>MIN(IF(E11&lt;&gt;"",E11,0),$K$4)</f>
        <v>0</v>
      </c>
      <c r="P11">
        <f>MIN(IF(F11&lt;&gt;"",F11,0),$K$4)</f>
        <v>0</v>
      </c>
      <c r="Q11">
        <f>MIN(IF(G11&lt;&gt;"",G11,0),$K$4)</f>
        <v>0</v>
      </c>
      <c r="R11">
        <f>MIN(IF(H11&lt;&gt;"",H11,0),$K$4)</f>
        <v>0</v>
      </c>
      <c r="S11">
        <f>MIN(IF(I11&lt;&gt;"",I11,0),$K$4)</f>
        <v>0</v>
      </c>
      <c r="T11">
        <f t="shared" si="1"/>
        <v>0</v>
      </c>
    </row>
    <row r="12" spans="2:22" ht="15.75" thickBot="1">
      <c r="B12" s="40"/>
      <c r="C12" s="41"/>
      <c r="D12" s="41"/>
      <c r="E12" s="41"/>
      <c r="F12" s="41"/>
      <c r="G12" s="41"/>
      <c r="H12" s="41"/>
      <c r="I12" s="41"/>
      <c r="J12" s="2">
        <f t="shared" si="0"/>
        <v>0</v>
      </c>
      <c r="K12" s="12">
        <f>MIN(J12*0.23,$K$3)</f>
        <v>0</v>
      </c>
      <c r="M12">
        <f>MIN(IF(C12&lt;&gt;"",C12,0),$K$4)</f>
        <v>0</v>
      </c>
      <c r="N12">
        <f>MIN(IF(D12&lt;&gt;"",D12,0),$K$4)</f>
        <v>0</v>
      </c>
      <c r="O12">
        <f>MIN(IF(E12&lt;&gt;"",E12,0),$K$4)</f>
        <v>0</v>
      </c>
      <c r="P12">
        <f>MIN(IF(F12&lt;&gt;"",F12,0),$K$4)</f>
        <v>0</v>
      </c>
      <c r="Q12">
        <f>MIN(IF(G12&lt;&gt;"",G12,0),$K$4)</f>
        <v>0</v>
      </c>
      <c r="R12">
        <f>MIN(IF(H12&lt;&gt;"",H12,0),$K$4)</f>
        <v>0</v>
      </c>
      <c r="S12">
        <f>MIN(IF(I12&lt;&gt;"",I12,0),$K$4)</f>
        <v>0</v>
      </c>
      <c r="T12">
        <f t="shared" si="1"/>
        <v>0</v>
      </c>
    </row>
    <row r="13" spans="2:22" ht="15.75" thickBot="1">
      <c r="B13" s="40"/>
      <c r="C13" s="41"/>
      <c r="D13" s="41"/>
      <c r="E13" s="41"/>
      <c r="F13" s="41"/>
      <c r="G13" s="41"/>
      <c r="H13" s="41"/>
      <c r="I13" s="41"/>
      <c r="J13" s="2">
        <f t="shared" si="0"/>
        <v>0</v>
      </c>
      <c r="K13" s="12">
        <f>MIN(J13*0.23,$K$3)</f>
        <v>0</v>
      </c>
      <c r="M13">
        <f>MIN(IF(C13&lt;&gt;"",C13,0),$K$4)</f>
        <v>0</v>
      </c>
      <c r="N13">
        <f>MIN(IF(D13&lt;&gt;"",D13,0),$K$4)</f>
        <v>0</v>
      </c>
      <c r="O13">
        <f>MIN(IF(E13&lt;&gt;"",E13,0),$K$4)</f>
        <v>0</v>
      </c>
      <c r="P13">
        <f>MIN(IF(F13&lt;&gt;"",F13,0),$K$4)</f>
        <v>0</v>
      </c>
      <c r="Q13">
        <f>MIN(IF(G13&lt;&gt;"",G13,0),$K$4)</f>
        <v>0</v>
      </c>
      <c r="R13">
        <f>MIN(IF(H13&lt;&gt;"",H13,0),$K$4)</f>
        <v>0</v>
      </c>
      <c r="S13">
        <f>MIN(IF(I13&lt;&gt;"",I13,0),$K$4)</f>
        <v>0</v>
      </c>
      <c r="T13">
        <f t="shared" si="1"/>
        <v>0</v>
      </c>
    </row>
    <row r="14" spans="2:22" ht="15.75" thickBot="1">
      <c r="B14" s="40"/>
      <c r="C14" s="41"/>
      <c r="D14" s="41"/>
      <c r="E14" s="41"/>
      <c r="F14" s="41"/>
      <c r="G14" s="41"/>
      <c r="H14" s="41"/>
      <c r="I14" s="41"/>
      <c r="J14" s="2">
        <f t="shared" si="0"/>
        <v>0</v>
      </c>
      <c r="K14" s="12">
        <f>MIN(J14*0.23,$K$3)</f>
        <v>0</v>
      </c>
      <c r="M14">
        <f>MIN(IF(C14&lt;&gt;"",C14,0),$K$4)</f>
        <v>0</v>
      </c>
      <c r="N14">
        <f>MIN(IF(D14&lt;&gt;"",D14,0),$K$4)</f>
        <v>0</v>
      </c>
      <c r="O14">
        <f>MIN(IF(E14&lt;&gt;"",E14,0),$K$4)</f>
        <v>0</v>
      </c>
      <c r="P14">
        <f>MIN(IF(F14&lt;&gt;"",F14,0),$K$4)</f>
        <v>0</v>
      </c>
      <c r="Q14">
        <f>MIN(IF(G14&lt;&gt;"",G14,0),$K$4)</f>
        <v>0</v>
      </c>
      <c r="R14">
        <f>MIN(IF(H14&lt;&gt;"",H14,0),$K$4)</f>
        <v>0</v>
      </c>
      <c r="S14">
        <f>MIN(IF(I14&lt;&gt;"",I14,0),$K$4)</f>
        <v>0</v>
      </c>
      <c r="T14">
        <f t="shared" si="1"/>
        <v>0</v>
      </c>
    </row>
    <row r="15" spans="2:22" ht="15.75" thickBot="1">
      <c r="B15" s="40"/>
      <c r="C15" s="41"/>
      <c r="D15" s="41"/>
      <c r="E15" s="41"/>
      <c r="F15" s="41"/>
      <c r="G15" s="41"/>
      <c r="H15" s="41"/>
      <c r="I15" s="41"/>
      <c r="J15" s="2">
        <f t="shared" si="0"/>
        <v>0</v>
      </c>
      <c r="K15" s="12">
        <f>MIN(J15*0.23,$K$3)</f>
        <v>0</v>
      </c>
      <c r="M15">
        <f>MIN(IF(C15&lt;&gt;"",C15,0),$K$4)</f>
        <v>0</v>
      </c>
      <c r="N15">
        <f>MIN(IF(D15&lt;&gt;"",D15,0),$K$4)</f>
        <v>0</v>
      </c>
      <c r="O15">
        <f>MIN(IF(E15&lt;&gt;"",E15,0),$K$4)</f>
        <v>0</v>
      </c>
      <c r="P15">
        <f>MIN(IF(F15&lt;&gt;"",F15,0),$K$4)</f>
        <v>0</v>
      </c>
      <c r="Q15">
        <f>MIN(IF(G15&lt;&gt;"",G15,0),$K$4)</f>
        <v>0</v>
      </c>
      <c r="R15">
        <f>MIN(IF(H15&lt;&gt;"",H15,0),$K$4)</f>
        <v>0</v>
      </c>
      <c r="S15">
        <f>MIN(IF(I15&lt;&gt;"",I15,0),$K$4)</f>
        <v>0</v>
      </c>
      <c r="T15">
        <f t="shared" si="1"/>
        <v>0</v>
      </c>
    </row>
    <row r="16" spans="2:22" ht="15.75" thickBot="1">
      <c r="B16" s="40"/>
      <c r="C16" s="41"/>
      <c r="D16" s="41"/>
      <c r="E16" s="41"/>
      <c r="F16" s="41"/>
      <c r="G16" s="41"/>
      <c r="H16" s="41"/>
      <c r="I16" s="41"/>
      <c r="J16" s="2">
        <f t="shared" si="0"/>
        <v>0</v>
      </c>
      <c r="K16" s="12">
        <f>MIN(J16*0.23,$K$3)</f>
        <v>0</v>
      </c>
      <c r="M16">
        <f>MIN(IF(C16&lt;&gt;"",C16,0),$K$4)</f>
        <v>0</v>
      </c>
      <c r="N16">
        <f>MIN(IF(D16&lt;&gt;"",D16,0),$K$4)</f>
        <v>0</v>
      </c>
      <c r="O16">
        <f>MIN(IF(E16&lt;&gt;"",E16,0),$K$4)</f>
        <v>0</v>
      </c>
      <c r="P16">
        <f>MIN(IF(F16&lt;&gt;"",F16,0),$K$4)</f>
        <v>0</v>
      </c>
      <c r="Q16">
        <f>MIN(IF(G16&lt;&gt;"",G16,0),$K$4)</f>
        <v>0</v>
      </c>
      <c r="R16">
        <f>MIN(IF(H16&lt;&gt;"",H16,0),$K$4)</f>
        <v>0</v>
      </c>
      <c r="S16">
        <f>MIN(IF(I16&lt;&gt;"",I16,0),$K$4)</f>
        <v>0</v>
      </c>
      <c r="T16">
        <f t="shared" si="1"/>
        <v>0</v>
      </c>
    </row>
    <row r="17" spans="2:20" ht="15.75" thickBot="1">
      <c r="B17" s="40"/>
      <c r="C17" s="41"/>
      <c r="D17" s="41"/>
      <c r="E17" s="41"/>
      <c r="F17" s="41"/>
      <c r="G17" s="41"/>
      <c r="H17" s="41"/>
      <c r="I17" s="41"/>
      <c r="J17" s="2">
        <f t="shared" si="0"/>
        <v>0</v>
      </c>
      <c r="K17" s="12">
        <f>MIN(J17*0.23,$K$3)</f>
        <v>0</v>
      </c>
      <c r="M17">
        <f>MIN(IF(C17&lt;&gt;"",C17,0),$K$4)</f>
        <v>0</v>
      </c>
      <c r="N17">
        <f>MIN(IF(D17&lt;&gt;"",D17,0),$K$4)</f>
        <v>0</v>
      </c>
      <c r="O17">
        <f>MIN(IF(E17&lt;&gt;"",E17,0),$K$4)</f>
        <v>0</v>
      </c>
      <c r="P17">
        <f>MIN(IF(F17&lt;&gt;"",F17,0),$K$4)</f>
        <v>0</v>
      </c>
      <c r="Q17">
        <f>MIN(IF(G17&lt;&gt;"",G17,0),$K$4)</f>
        <v>0</v>
      </c>
      <c r="R17">
        <f>MIN(IF(H17&lt;&gt;"",H17,0),$K$4)</f>
        <v>0</v>
      </c>
      <c r="S17">
        <f>MIN(IF(I17&lt;&gt;"",I17,0),$K$4)</f>
        <v>0</v>
      </c>
      <c r="T17">
        <f t="shared" si="1"/>
        <v>0</v>
      </c>
    </row>
    <row r="18" spans="2:20" ht="15.75" thickBot="1">
      <c r="B18" s="40"/>
      <c r="C18" s="41"/>
      <c r="D18" s="41"/>
      <c r="E18" s="41"/>
      <c r="F18" s="41"/>
      <c r="G18" s="41"/>
      <c r="H18" s="41"/>
      <c r="I18" s="41"/>
      <c r="J18" s="2">
        <f t="shared" si="0"/>
        <v>0</v>
      </c>
      <c r="K18" s="12">
        <f>MIN(J18*0.23,$K$3)</f>
        <v>0</v>
      </c>
      <c r="M18">
        <f>MIN(IF(C18&lt;&gt;"",C18,0),$K$4)</f>
        <v>0</v>
      </c>
      <c r="N18">
        <f>MIN(IF(D18&lt;&gt;"",D18,0),$K$4)</f>
        <v>0</v>
      </c>
      <c r="O18">
        <f>MIN(IF(E18&lt;&gt;"",E18,0),$K$4)</f>
        <v>0</v>
      </c>
      <c r="P18">
        <f>MIN(IF(F18&lt;&gt;"",F18,0),$K$4)</f>
        <v>0</v>
      </c>
      <c r="Q18">
        <f>MIN(IF(G18&lt;&gt;"",G18,0),$K$4)</f>
        <v>0</v>
      </c>
      <c r="R18">
        <f>MIN(IF(H18&lt;&gt;"",H18,0),$K$4)</f>
        <v>0</v>
      </c>
      <c r="S18">
        <f>MIN(IF(I18&lt;&gt;"",I18,0),$K$4)</f>
        <v>0</v>
      </c>
      <c r="T18">
        <f t="shared" si="1"/>
        <v>0</v>
      </c>
    </row>
    <row r="19" spans="2:20" ht="15.75" thickBot="1">
      <c r="B19" s="40"/>
      <c r="C19" s="41"/>
      <c r="D19" s="41"/>
      <c r="E19" s="41"/>
      <c r="F19" s="41"/>
      <c r="G19" s="41"/>
      <c r="H19" s="41"/>
      <c r="I19" s="41"/>
      <c r="J19" s="2">
        <f t="shared" ref="J19:J25" si="2">SUM(C19:I19)</f>
        <v>0</v>
      </c>
      <c r="K19" s="12">
        <f>MIN(J19*0.23,$K$3)</f>
        <v>0</v>
      </c>
      <c r="M19">
        <f>MIN(IF(C19&lt;&gt;"",C19,0),$K$4)</f>
        <v>0</v>
      </c>
      <c r="N19">
        <f>MIN(IF(D19&lt;&gt;"",D19,0),$K$4)</f>
        <v>0</v>
      </c>
      <c r="O19">
        <f>MIN(IF(E19&lt;&gt;"",E19,0),$K$4)</f>
        <v>0</v>
      </c>
      <c r="P19">
        <f>MIN(IF(F19&lt;&gt;"",F19,0),$K$4)</f>
        <v>0</v>
      </c>
      <c r="Q19">
        <f>MIN(IF(G19&lt;&gt;"",G19,0),$K$4)</f>
        <v>0</v>
      </c>
      <c r="R19">
        <f>MIN(IF(H19&lt;&gt;"",H19,0),$K$4)</f>
        <v>0</v>
      </c>
      <c r="S19">
        <f>MIN(IF(I19&lt;&gt;"",I19,0),$K$4)</f>
        <v>0</v>
      </c>
      <c r="T19">
        <f t="shared" ref="T19:T25" si="3">SUM(M19:S19)</f>
        <v>0</v>
      </c>
    </row>
    <row r="20" spans="2:20" ht="15.75" thickBot="1">
      <c r="B20" s="40"/>
      <c r="C20" s="41"/>
      <c r="D20" s="41"/>
      <c r="E20" s="41"/>
      <c r="F20" s="41"/>
      <c r="G20" s="41"/>
      <c r="H20" s="41"/>
      <c r="I20" s="41"/>
      <c r="J20" s="2">
        <f t="shared" si="2"/>
        <v>0</v>
      </c>
      <c r="K20" s="12">
        <f>MIN(J20*0.23,$K$3)</f>
        <v>0</v>
      </c>
      <c r="M20">
        <f>MIN(IF(C20&lt;&gt;"",C20,0),$K$4)</f>
        <v>0</v>
      </c>
      <c r="N20">
        <f>MIN(IF(D20&lt;&gt;"",D20,0),$K$4)</f>
        <v>0</v>
      </c>
      <c r="O20">
        <f>MIN(IF(E20&lt;&gt;"",E20,0),$K$4)</f>
        <v>0</v>
      </c>
      <c r="P20">
        <f>MIN(IF(F20&lt;&gt;"",F20,0),$K$4)</f>
        <v>0</v>
      </c>
      <c r="Q20">
        <f>MIN(IF(G20&lt;&gt;"",G20,0),$K$4)</f>
        <v>0</v>
      </c>
      <c r="R20">
        <f>MIN(IF(H20&lt;&gt;"",H20,0),$K$4)</f>
        <v>0</v>
      </c>
      <c r="S20">
        <f>MIN(IF(I20&lt;&gt;"",I20,0),$K$4)</f>
        <v>0</v>
      </c>
      <c r="T20">
        <f t="shared" si="3"/>
        <v>0</v>
      </c>
    </row>
    <row r="21" spans="2:20" ht="15.75" thickBot="1">
      <c r="B21" s="40"/>
      <c r="C21" s="41"/>
      <c r="D21" s="41"/>
      <c r="E21" s="41"/>
      <c r="F21" s="41"/>
      <c r="G21" s="41"/>
      <c r="H21" s="41"/>
      <c r="I21" s="41"/>
      <c r="J21" s="2">
        <f t="shared" si="2"/>
        <v>0</v>
      </c>
      <c r="K21" s="12">
        <f>MIN(J21*0.23,$K$3)</f>
        <v>0</v>
      </c>
      <c r="M21">
        <f>MIN(IF(C21&lt;&gt;"",C21,0),$K$4)</f>
        <v>0</v>
      </c>
      <c r="N21">
        <f>MIN(IF(D21&lt;&gt;"",D21,0),$K$4)</f>
        <v>0</v>
      </c>
      <c r="O21">
        <f>MIN(IF(E21&lt;&gt;"",E21,0),$K$4)</f>
        <v>0</v>
      </c>
      <c r="P21">
        <f>MIN(IF(F21&lt;&gt;"",F21,0),$K$4)</f>
        <v>0</v>
      </c>
      <c r="Q21">
        <f>MIN(IF(G21&lt;&gt;"",G21,0),$K$4)</f>
        <v>0</v>
      </c>
      <c r="R21">
        <f>MIN(IF(H21&lt;&gt;"",H21,0),$K$4)</f>
        <v>0</v>
      </c>
      <c r="S21">
        <f>MIN(IF(I21&lt;&gt;"",I21,0),$K$4)</f>
        <v>0</v>
      </c>
      <c r="T21">
        <f t="shared" si="3"/>
        <v>0</v>
      </c>
    </row>
    <row r="22" spans="2:20" ht="15.75" thickBot="1">
      <c r="B22" s="40"/>
      <c r="C22" s="41"/>
      <c r="D22" s="41"/>
      <c r="E22" s="41"/>
      <c r="F22" s="41"/>
      <c r="G22" s="41"/>
      <c r="H22" s="41"/>
      <c r="I22" s="41"/>
      <c r="J22" s="2">
        <f t="shared" si="2"/>
        <v>0</v>
      </c>
      <c r="K22" s="12">
        <f>MIN(J22*0.23,$K$3)</f>
        <v>0</v>
      </c>
      <c r="M22">
        <f>MIN(IF(C22&lt;&gt;"",C22,0),$K$4)</f>
        <v>0</v>
      </c>
      <c r="N22">
        <f>MIN(IF(D22&lt;&gt;"",D22,0),$K$4)</f>
        <v>0</v>
      </c>
      <c r="O22">
        <f>MIN(IF(E22&lt;&gt;"",E22,0),$K$4)</f>
        <v>0</v>
      </c>
      <c r="P22">
        <f>MIN(IF(F22&lt;&gt;"",F22,0),$K$4)</f>
        <v>0</v>
      </c>
      <c r="Q22">
        <f>MIN(IF(G22&lt;&gt;"",G22,0),$K$4)</f>
        <v>0</v>
      </c>
      <c r="R22">
        <f>MIN(IF(H22&lt;&gt;"",H22,0),$K$4)</f>
        <v>0</v>
      </c>
      <c r="S22">
        <f>MIN(IF(I22&lt;&gt;"",I22,0),$K$4)</f>
        <v>0</v>
      </c>
      <c r="T22">
        <f t="shared" si="3"/>
        <v>0</v>
      </c>
    </row>
    <row r="23" spans="2:20" ht="15.75" thickBot="1">
      <c r="B23" s="40"/>
      <c r="C23" s="41"/>
      <c r="D23" s="41"/>
      <c r="E23" s="41"/>
      <c r="F23" s="41"/>
      <c r="G23" s="41"/>
      <c r="H23" s="41"/>
      <c r="I23" s="41"/>
      <c r="J23" s="2">
        <f t="shared" si="2"/>
        <v>0</v>
      </c>
      <c r="K23" s="12">
        <f>MIN(J23*0.23,$K$3)</f>
        <v>0</v>
      </c>
      <c r="M23">
        <f>MIN(IF(C23&lt;&gt;"",C23,0),$K$4)</f>
        <v>0</v>
      </c>
      <c r="N23">
        <f>MIN(IF(D23&lt;&gt;"",D23,0),$K$4)</f>
        <v>0</v>
      </c>
      <c r="O23">
        <f>MIN(IF(E23&lt;&gt;"",E23,0),$K$4)</f>
        <v>0</v>
      </c>
      <c r="P23">
        <f>MIN(IF(F23&lt;&gt;"",F23,0),$K$4)</f>
        <v>0</v>
      </c>
      <c r="Q23">
        <f>MIN(IF(G23&lt;&gt;"",G23,0),$K$4)</f>
        <v>0</v>
      </c>
      <c r="R23">
        <f>MIN(IF(H23&lt;&gt;"",H23,0),$K$4)</f>
        <v>0</v>
      </c>
      <c r="S23">
        <f>MIN(IF(I23&lt;&gt;"",I23,0),$K$4)</f>
        <v>0</v>
      </c>
      <c r="T23">
        <f t="shared" si="3"/>
        <v>0</v>
      </c>
    </row>
    <row r="24" spans="2:20" ht="15.75" thickBot="1">
      <c r="B24" s="40"/>
      <c r="C24" s="41"/>
      <c r="D24" s="41"/>
      <c r="E24" s="41"/>
      <c r="F24" s="41"/>
      <c r="G24" s="41"/>
      <c r="H24" s="41"/>
      <c r="I24" s="41"/>
      <c r="J24" s="2">
        <f t="shared" si="2"/>
        <v>0</v>
      </c>
      <c r="K24" s="12">
        <f>MIN(J24*0.23,$K$3)</f>
        <v>0</v>
      </c>
      <c r="M24">
        <f>MIN(IF(C24&lt;&gt;"",C24,0),$K$4)</f>
        <v>0</v>
      </c>
      <c r="N24">
        <f>MIN(IF(D24&lt;&gt;"",D24,0),$K$4)</f>
        <v>0</v>
      </c>
      <c r="O24">
        <f>MIN(IF(E24&lt;&gt;"",E24,0),$K$4)</f>
        <v>0</v>
      </c>
      <c r="P24">
        <f>MIN(IF(F24&lt;&gt;"",F24,0),$K$4)</f>
        <v>0</v>
      </c>
      <c r="Q24">
        <f>MIN(IF(G24&lt;&gt;"",G24,0),$K$4)</f>
        <v>0</v>
      </c>
      <c r="R24">
        <f>MIN(IF(H24&lt;&gt;"",H24,0),$K$4)</f>
        <v>0</v>
      </c>
      <c r="S24">
        <f>MIN(IF(I24&lt;&gt;"",I24,0),$K$4)</f>
        <v>0</v>
      </c>
      <c r="T24">
        <f t="shared" si="3"/>
        <v>0</v>
      </c>
    </row>
    <row r="25" spans="2:20" ht="15.75" thickBot="1">
      <c r="B25" s="40"/>
      <c r="C25" s="41"/>
      <c r="D25" s="41"/>
      <c r="E25" s="41"/>
      <c r="F25" s="41"/>
      <c r="G25" s="41"/>
      <c r="H25" s="41"/>
      <c r="I25" s="41"/>
      <c r="J25" s="2">
        <f t="shared" si="2"/>
        <v>0</v>
      </c>
      <c r="K25" s="12">
        <f>MIN(J25*0.23,$K$3)</f>
        <v>0</v>
      </c>
      <c r="M25">
        <f>MIN(IF(C25&lt;&gt;"",C25,0),$K$4)</f>
        <v>0</v>
      </c>
      <c r="N25">
        <f>MIN(IF(D25&lt;&gt;"",D25,0),$K$4)</f>
        <v>0</v>
      </c>
      <c r="O25">
        <f>MIN(IF(E25&lt;&gt;"",E25,0),$K$4)</f>
        <v>0</v>
      </c>
      <c r="P25">
        <f>MIN(IF(F25&lt;&gt;"",F25,0),$K$4)</f>
        <v>0</v>
      </c>
      <c r="Q25">
        <f>MIN(IF(G25&lt;&gt;"",G25,0),$K$4)</f>
        <v>0</v>
      </c>
      <c r="R25">
        <f>MIN(IF(H25&lt;&gt;"",H25,0),$K$4)</f>
        <v>0</v>
      </c>
      <c r="S25">
        <f>MIN(IF(I25&lt;&gt;"",I25,0),$K$4)</f>
        <v>0</v>
      </c>
      <c r="T25">
        <f t="shared" si="3"/>
        <v>0</v>
      </c>
    </row>
    <row r="26" spans="2:20" ht="15.75" thickBot="1">
      <c r="B26" s="40"/>
      <c r="C26" s="41"/>
      <c r="D26" s="41"/>
      <c r="E26" s="41"/>
      <c r="F26" s="41"/>
      <c r="G26" s="41"/>
      <c r="H26" s="41"/>
      <c r="I26" s="41"/>
      <c r="J26" s="2">
        <f t="shared" si="0"/>
        <v>0</v>
      </c>
      <c r="K26" s="12">
        <f>MIN(J26*0.23,$K$3)</f>
        <v>0</v>
      </c>
      <c r="M26">
        <f>MIN(IF(C26&lt;&gt;"",C26,0),$K$4)</f>
        <v>0</v>
      </c>
      <c r="N26">
        <f>MIN(IF(D26&lt;&gt;"",D26,0),$K$4)</f>
        <v>0</v>
      </c>
      <c r="O26">
        <f>MIN(IF(E26&lt;&gt;"",E26,0),$K$4)</f>
        <v>0</v>
      </c>
      <c r="P26">
        <f>MIN(IF(F26&lt;&gt;"",F26,0),$K$4)</f>
        <v>0</v>
      </c>
      <c r="Q26">
        <f>MIN(IF(G26&lt;&gt;"",G26,0),$K$4)</f>
        <v>0</v>
      </c>
      <c r="R26">
        <f>MIN(IF(H26&lt;&gt;"",H26,0),$K$4)</f>
        <v>0</v>
      </c>
      <c r="S26">
        <f>MIN(IF(I26&lt;&gt;"",I26,0),$K$4)</f>
        <v>0</v>
      </c>
      <c r="T26">
        <f t="shared" si="1"/>
        <v>0</v>
      </c>
    </row>
    <row r="27" spans="2:20" ht="15.75" thickBot="1">
      <c r="B27" s="3"/>
      <c r="C27" s="104" t="s">
        <v>9</v>
      </c>
      <c r="D27" s="105"/>
      <c r="E27" s="105"/>
      <c r="F27" s="105"/>
      <c r="G27" s="105"/>
      <c r="H27" s="105"/>
      <c r="I27" s="106"/>
      <c r="J27" s="4">
        <f>SUM(J8:J26)</f>
        <v>0</v>
      </c>
      <c r="K27" s="12">
        <f>SUM(K8:K26)</f>
        <v>0</v>
      </c>
      <c r="T27">
        <f>S27*0.23</f>
        <v>0</v>
      </c>
    </row>
    <row r="29" spans="2:20">
      <c r="B29" s="9" t="s">
        <v>10</v>
      </c>
    </row>
    <row r="30" spans="2:20">
      <c r="B30" s="9"/>
    </row>
    <row r="31" spans="2:20">
      <c r="B31" s="14" t="s">
        <v>11</v>
      </c>
      <c r="C31" s="15"/>
      <c r="D31" s="15"/>
      <c r="E31" s="107"/>
      <c r="F31" s="107"/>
      <c r="G31" s="107"/>
      <c r="H31" s="107"/>
      <c r="I31" s="107"/>
      <c r="J31" s="107"/>
    </row>
    <row r="32" spans="2:20">
      <c r="B32" s="14" t="s">
        <v>12</v>
      </c>
      <c r="C32" s="16"/>
      <c r="D32" s="17"/>
      <c r="E32" s="107"/>
      <c r="F32" s="107"/>
      <c r="G32" s="107"/>
      <c r="H32" s="107"/>
      <c r="I32" s="107"/>
      <c r="J32" s="107"/>
    </row>
    <row r="33" spans="2:10">
      <c r="B33" s="14" t="s">
        <v>13</v>
      </c>
      <c r="C33" s="15"/>
      <c r="D33" s="15"/>
      <c r="E33" s="107"/>
      <c r="F33" s="107"/>
      <c r="G33" s="107"/>
      <c r="H33" s="107"/>
      <c r="I33" s="107"/>
      <c r="J33" s="107"/>
    </row>
    <row r="35" spans="2:10" ht="30" customHeight="1"/>
    <row r="40" spans="2:10" ht="35.1" customHeight="1"/>
    <row r="41" spans="2:10" ht="35.1" customHeight="1"/>
    <row r="42" spans="2:10" ht="35.1" customHeight="1"/>
  </sheetData>
  <sheetProtection algorithmName="SHA-512" hashValue="Si0jEvQmbSSpLF3ujEFrOdSyIoXJ5iL2eFqGPWSuouIbCi+YjZHYVgy1Gi/1Loj9Mma7Kbk9RGHlVQwECAM7Ew==" saltValue="ZQOsCdEFXtIlvhAA5dEkgQ==" spinCount="100000" sheet="1" objects="1" scenarios="1"/>
  <mergeCells count="9">
    <mergeCell ref="E32:J32"/>
    <mergeCell ref="E33:J33"/>
    <mergeCell ref="D3:E3"/>
    <mergeCell ref="D4:E4"/>
    <mergeCell ref="B6:B7"/>
    <mergeCell ref="C6:I6"/>
    <mergeCell ref="J6:J7"/>
    <mergeCell ref="C27:I27"/>
    <mergeCell ref="E31:J31"/>
  </mergeCells>
  <conditionalFormatting sqref="K8:L26">
    <cfRule type="expression" dxfId="11" priority="17">
      <formula>J8*0.23&gt;$K$3</formula>
    </cfRule>
  </conditionalFormatting>
  <conditionalFormatting sqref="M8:S26">
    <cfRule type="expression" dxfId="10" priority="18">
      <formula>C8&gt;$K$4</formula>
    </cfRule>
  </conditionalFormatting>
  <conditionalFormatting sqref="C8:I26">
    <cfRule type="expression" dxfId="9" priority="1">
      <formula>C8&gt;65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8F2C2-1EDF-463E-B03A-202E5AF137DD}">
  <sheetPr>
    <tabColor theme="5" tint="0.79998168889431442"/>
  </sheetPr>
  <dimension ref="B2:L30"/>
  <sheetViews>
    <sheetView showGridLines="0" workbookViewId="0">
      <selection activeCell="C16" sqref="C16:K16"/>
    </sheetView>
  </sheetViews>
  <sheetFormatPr defaultRowHeight="15"/>
  <cols>
    <col min="2" max="2" width="34" bestFit="1" customWidth="1"/>
    <col min="10" max="10" width="11.42578125" customWidth="1"/>
  </cols>
  <sheetData>
    <row r="2" spans="2:11">
      <c r="B2" s="111" t="s">
        <v>113</v>
      </c>
      <c r="C2" s="108"/>
      <c r="D2" s="109"/>
      <c r="E2" s="109"/>
      <c r="F2" s="109"/>
      <c r="G2" s="110"/>
    </row>
    <row r="3" spans="2:11">
      <c r="B3" s="112"/>
      <c r="C3" s="108"/>
      <c r="D3" s="109"/>
      <c r="E3" s="109"/>
      <c r="F3" s="109"/>
      <c r="G3" s="110"/>
    </row>
    <row r="4" spans="2:11">
      <c r="B4" s="113"/>
      <c r="C4" s="108"/>
      <c r="D4" s="109"/>
      <c r="E4" s="109"/>
      <c r="F4" s="109"/>
      <c r="G4" s="110"/>
      <c r="J4" s="48"/>
    </row>
    <row r="5" spans="2:11">
      <c r="B5" s="116"/>
      <c r="C5" s="116"/>
      <c r="D5" s="116"/>
      <c r="E5" s="116"/>
      <c r="F5" s="116"/>
      <c r="G5" s="116"/>
      <c r="H5" s="116"/>
      <c r="J5" s="48"/>
    </row>
    <row r="6" spans="2:11">
      <c r="C6" s="15" t="s">
        <v>90</v>
      </c>
      <c r="D6" s="15" t="s">
        <v>91</v>
      </c>
      <c r="E6" s="116"/>
      <c r="F6" s="116"/>
      <c r="G6" s="116"/>
      <c r="H6" s="116"/>
      <c r="J6" s="48"/>
    </row>
    <row r="7" spans="2:11">
      <c r="B7" s="15" t="s">
        <v>114</v>
      </c>
      <c r="C7" s="47"/>
      <c r="D7" s="47"/>
      <c r="J7" s="48"/>
    </row>
    <row r="8" spans="2:11">
      <c r="B8" s="15" t="s">
        <v>109</v>
      </c>
      <c r="C8" s="108"/>
      <c r="D8" s="109"/>
      <c r="E8" s="109"/>
      <c r="F8" s="109"/>
      <c r="G8" s="109"/>
      <c r="H8" s="109"/>
      <c r="I8" s="109"/>
      <c r="J8" s="109"/>
      <c r="K8" s="110"/>
    </row>
    <row r="9" spans="2:11">
      <c r="B9" s="15" t="s">
        <v>98</v>
      </c>
      <c r="C9" s="108"/>
      <c r="D9" s="109"/>
      <c r="E9" s="109"/>
      <c r="F9" s="109"/>
      <c r="G9" s="109"/>
      <c r="H9" s="109"/>
      <c r="I9" s="109"/>
      <c r="J9" s="109"/>
      <c r="K9" s="110"/>
    </row>
    <row r="10" spans="2:11">
      <c r="B10" s="15" t="s">
        <v>97</v>
      </c>
      <c r="C10" s="108"/>
      <c r="D10" s="109"/>
      <c r="E10" s="109"/>
      <c r="F10" s="109"/>
      <c r="G10" s="109"/>
      <c r="H10" s="109"/>
      <c r="I10" s="109"/>
      <c r="J10" s="109"/>
      <c r="K10" s="110"/>
    </row>
    <row r="11" spans="2:11">
      <c r="B11" t="s">
        <v>96</v>
      </c>
    </row>
    <row r="12" spans="2:11">
      <c r="J12" s="48"/>
    </row>
    <row r="13" spans="2:11">
      <c r="B13" s="116"/>
      <c r="C13" s="116"/>
      <c r="D13" s="116"/>
      <c r="E13" s="116"/>
      <c r="F13" s="116"/>
      <c r="G13" s="116"/>
      <c r="H13" s="116"/>
      <c r="J13" s="48"/>
    </row>
    <row r="14" spans="2:11">
      <c r="C14" s="15" t="s">
        <v>90</v>
      </c>
      <c r="D14" s="15" t="s">
        <v>91</v>
      </c>
      <c r="E14" s="116"/>
      <c r="F14" s="116"/>
      <c r="G14" s="116"/>
      <c r="H14" s="116"/>
      <c r="J14" s="48"/>
    </row>
    <row r="15" spans="2:11">
      <c r="B15" s="15" t="s">
        <v>114</v>
      </c>
      <c r="C15" s="47"/>
      <c r="D15" s="47"/>
      <c r="J15" s="48"/>
    </row>
    <row r="16" spans="2:11">
      <c r="B16" s="15" t="s">
        <v>110</v>
      </c>
      <c r="C16" s="108"/>
      <c r="D16" s="109"/>
      <c r="E16" s="109"/>
      <c r="F16" s="109"/>
      <c r="G16" s="109"/>
      <c r="H16" s="109"/>
      <c r="I16" s="109"/>
      <c r="J16" s="109"/>
      <c r="K16" s="110"/>
    </row>
    <row r="17" spans="2:12">
      <c r="B17" s="15" t="s">
        <v>98</v>
      </c>
      <c r="C17" s="108"/>
      <c r="D17" s="109"/>
      <c r="E17" s="109"/>
      <c r="F17" s="109"/>
      <c r="G17" s="109"/>
      <c r="H17" s="109"/>
      <c r="I17" s="109"/>
      <c r="J17" s="109"/>
      <c r="K17" s="110"/>
    </row>
    <row r="18" spans="2:12">
      <c r="B18" s="15" t="s">
        <v>97</v>
      </c>
      <c r="C18" s="108"/>
      <c r="D18" s="109"/>
      <c r="E18" s="109"/>
      <c r="F18" s="109"/>
      <c r="G18" s="109"/>
      <c r="H18" s="109"/>
      <c r="I18" s="109"/>
      <c r="J18" s="109"/>
      <c r="K18" s="110"/>
    </row>
    <row r="19" spans="2:12">
      <c r="B19" t="s">
        <v>96</v>
      </c>
      <c r="J19" s="48"/>
    </row>
    <row r="20" spans="2:12">
      <c r="J20" s="48"/>
    </row>
    <row r="21" spans="2:12">
      <c r="C21" s="15" t="s">
        <v>90</v>
      </c>
      <c r="D21" s="15" t="s">
        <v>91</v>
      </c>
    </row>
    <row r="22" spans="2:12">
      <c r="B22" s="15" t="s">
        <v>114</v>
      </c>
      <c r="C22" s="47"/>
      <c r="D22" s="47"/>
    </row>
    <row r="23" spans="2:12">
      <c r="B23" s="15" t="s">
        <v>111</v>
      </c>
      <c r="C23" s="108"/>
      <c r="D23" s="109"/>
      <c r="E23" s="109"/>
      <c r="F23" s="109"/>
      <c r="G23" s="109"/>
      <c r="H23" s="109"/>
      <c r="I23" s="109"/>
      <c r="J23" s="109"/>
      <c r="K23" s="110"/>
    </row>
    <row r="24" spans="2:12">
      <c r="B24" s="15" t="s">
        <v>98</v>
      </c>
      <c r="C24" s="108"/>
      <c r="D24" s="109"/>
      <c r="E24" s="109"/>
      <c r="F24" s="109"/>
      <c r="G24" s="109"/>
      <c r="H24" s="109"/>
      <c r="I24" s="109"/>
      <c r="J24" s="109"/>
      <c r="K24" s="110"/>
    </row>
    <row r="25" spans="2:12">
      <c r="B25" s="15" t="s">
        <v>97</v>
      </c>
      <c r="C25" s="80"/>
      <c r="D25" s="81"/>
      <c r="E25" s="81"/>
      <c r="F25" s="81"/>
      <c r="G25" s="81"/>
      <c r="H25" s="81"/>
      <c r="I25" s="81"/>
      <c r="J25" s="81"/>
      <c r="K25" s="82"/>
    </row>
    <row r="26" spans="2:12">
      <c r="B26" t="s">
        <v>96</v>
      </c>
      <c r="J26" s="48"/>
    </row>
    <row r="27" spans="2:12">
      <c r="J27" s="48"/>
    </row>
    <row r="28" spans="2:12">
      <c r="B28" t="s">
        <v>95</v>
      </c>
      <c r="C28" s="47"/>
    </row>
    <row r="29" spans="2:12">
      <c r="B29" t="s">
        <v>93</v>
      </c>
      <c r="C29" s="47"/>
      <c r="J29" s="49"/>
      <c r="L29" s="118" t="s">
        <v>132</v>
      </c>
    </row>
    <row r="30" spans="2:12">
      <c r="B30" t="s">
        <v>94</v>
      </c>
      <c r="C30" s="15">
        <f>MIN(C28,C29*30)</f>
        <v>0</v>
      </c>
    </row>
  </sheetData>
  <sheetProtection algorithmName="SHA-512" hashValue="QRs1rvPYNOusufvkPF2bxarPnIbHvNpPEX9/+fe6NvacRrrL9eb3kxfjHh8NSxWZdHobQyYN2ZPuMNnWZSl5Mw==" saltValue="Kd5YHUQkmThRXtByO/3wSQ==" spinCount="100000" sheet="1" objects="1" scenarios="1"/>
  <mergeCells count="12">
    <mergeCell ref="C2:G2"/>
    <mergeCell ref="C3:G3"/>
    <mergeCell ref="C4:G4"/>
    <mergeCell ref="B2:B4"/>
    <mergeCell ref="C8:K8"/>
    <mergeCell ref="C23:K23"/>
    <mergeCell ref="C16:K16"/>
    <mergeCell ref="C9:K9"/>
    <mergeCell ref="C10:K10"/>
    <mergeCell ref="C17:K17"/>
    <mergeCell ref="C18:K18"/>
    <mergeCell ref="C24:K2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6A273-F510-4B3F-AC49-E307A53CD40F}">
  <sheetPr>
    <tabColor theme="6" tint="0.79998168889431442"/>
  </sheetPr>
  <dimension ref="B2:E34"/>
  <sheetViews>
    <sheetView showGridLines="0" workbookViewId="0">
      <selection activeCell="F19" sqref="F19"/>
    </sheetView>
  </sheetViews>
  <sheetFormatPr defaultRowHeight="15"/>
  <cols>
    <col min="2" max="2" width="16" customWidth="1"/>
    <col min="3" max="3" width="24" customWidth="1"/>
    <col min="4" max="4" width="15.5703125" bestFit="1" customWidth="1"/>
    <col min="5" max="5" width="16.7109375" customWidth="1"/>
    <col min="6" max="6" width="9.5703125" customWidth="1"/>
    <col min="7" max="7" width="9.85546875" bestFit="1" customWidth="1"/>
  </cols>
  <sheetData>
    <row r="2" spans="2:5" ht="15.75">
      <c r="B2" s="19" t="s">
        <v>38</v>
      </c>
    </row>
    <row r="3" spans="2:5" ht="15.75">
      <c r="B3" s="19" t="s">
        <v>39</v>
      </c>
    </row>
    <row r="4" spans="2:5" ht="15.75">
      <c r="B4" s="19" t="s">
        <v>40</v>
      </c>
    </row>
    <row r="5" spans="2:5" ht="15.75">
      <c r="B5" s="19" t="s">
        <v>37</v>
      </c>
    </row>
    <row r="6" spans="2:5" ht="15.75">
      <c r="B6" s="19" t="s">
        <v>41</v>
      </c>
    </row>
    <row r="7" spans="2:5" ht="15.75">
      <c r="B7" s="19" t="s">
        <v>42</v>
      </c>
    </row>
    <row r="9" spans="2:5">
      <c r="B9" s="15" t="s">
        <v>131</v>
      </c>
      <c r="C9" s="15">
        <f>Declaratie!C11</f>
        <v>0</v>
      </c>
      <c r="D9" s="79" t="s">
        <v>44</v>
      </c>
      <c r="E9" s="24">
        <v>25</v>
      </c>
    </row>
    <row r="10" spans="2:5">
      <c r="B10" s="15" t="s">
        <v>22</v>
      </c>
      <c r="C10" s="15">
        <f>Declaratie!C10</f>
        <v>0</v>
      </c>
    </row>
    <row r="11" spans="2:5">
      <c r="B11" s="15" t="s">
        <v>137</v>
      </c>
      <c r="C11" s="50">
        <f>Declaratie!C13</f>
        <v>0</v>
      </c>
      <c r="D11" s="18"/>
    </row>
    <row r="12" spans="2:5">
      <c r="D12" s="15" t="s">
        <v>90</v>
      </c>
      <c r="E12" s="15" t="s">
        <v>91</v>
      </c>
    </row>
    <row r="13" spans="2:5">
      <c r="B13" t="s">
        <v>123</v>
      </c>
      <c r="C13" s="55"/>
      <c r="D13" s="47"/>
      <c r="E13" s="47"/>
    </row>
    <row r="14" spans="2:5" ht="15.75" thickBot="1"/>
    <row r="15" spans="2:5">
      <c r="B15" s="20" t="s">
        <v>139</v>
      </c>
      <c r="C15" s="21" t="s">
        <v>112</v>
      </c>
      <c r="D15" s="21" t="s">
        <v>140</v>
      </c>
      <c r="E15" s="22" t="s">
        <v>141</v>
      </c>
    </row>
    <row r="16" spans="2:5">
      <c r="B16" s="54"/>
      <c r="C16" s="120"/>
      <c r="D16" s="56"/>
      <c r="E16" s="23">
        <f>MIN(IF(D16&lt;&gt;"",D16,0),$E$9)</f>
        <v>0</v>
      </c>
    </row>
    <row r="17" spans="2:5">
      <c r="B17" s="54"/>
      <c r="C17" s="55"/>
      <c r="D17" s="56"/>
      <c r="E17" s="23">
        <f t="shared" ref="E17:E30" si="0">MIN(IF(D17&lt;&gt;"",D17,0),$E$9)</f>
        <v>0</v>
      </c>
    </row>
    <row r="18" spans="2:5">
      <c r="B18" s="54"/>
      <c r="C18" s="55"/>
      <c r="D18" s="56"/>
      <c r="E18" s="23">
        <f t="shared" si="0"/>
        <v>0</v>
      </c>
    </row>
    <row r="19" spans="2:5">
      <c r="B19" s="54"/>
      <c r="C19" s="55"/>
      <c r="D19" s="56"/>
      <c r="E19" s="23">
        <f t="shared" si="0"/>
        <v>0</v>
      </c>
    </row>
    <row r="20" spans="2:5">
      <c r="B20" s="54"/>
      <c r="C20" s="55"/>
      <c r="D20" s="56"/>
      <c r="E20" s="23">
        <f t="shared" si="0"/>
        <v>0</v>
      </c>
    </row>
    <row r="21" spans="2:5">
      <c r="B21" s="54"/>
      <c r="C21" s="55"/>
      <c r="D21" s="56"/>
      <c r="E21" s="23">
        <f t="shared" si="0"/>
        <v>0</v>
      </c>
    </row>
    <row r="22" spans="2:5">
      <c r="B22" s="54"/>
      <c r="C22" s="55"/>
      <c r="D22" s="56"/>
      <c r="E22" s="23">
        <f t="shared" si="0"/>
        <v>0</v>
      </c>
    </row>
    <row r="23" spans="2:5">
      <c r="B23" s="54"/>
      <c r="C23" s="55"/>
      <c r="D23" s="56"/>
      <c r="E23" s="23">
        <f t="shared" si="0"/>
        <v>0</v>
      </c>
    </row>
    <row r="24" spans="2:5">
      <c r="B24" s="54"/>
      <c r="C24" s="55"/>
      <c r="D24" s="56"/>
      <c r="E24" s="23">
        <f t="shared" si="0"/>
        <v>0</v>
      </c>
    </row>
    <row r="25" spans="2:5">
      <c r="B25" s="54"/>
      <c r="C25" s="55"/>
      <c r="D25" s="56"/>
      <c r="E25" s="23">
        <f t="shared" si="0"/>
        <v>0</v>
      </c>
    </row>
    <row r="26" spans="2:5">
      <c r="B26" s="54"/>
      <c r="C26" s="55"/>
      <c r="D26" s="56"/>
      <c r="E26" s="23">
        <f t="shared" si="0"/>
        <v>0</v>
      </c>
    </row>
    <row r="27" spans="2:5">
      <c r="B27" s="54"/>
      <c r="C27" s="55"/>
      <c r="D27" s="56"/>
      <c r="E27" s="23">
        <f t="shared" si="0"/>
        <v>0</v>
      </c>
    </row>
    <row r="28" spans="2:5">
      <c r="B28" s="54"/>
      <c r="C28" s="55"/>
      <c r="D28" s="56"/>
      <c r="E28" s="23">
        <f t="shared" si="0"/>
        <v>0</v>
      </c>
    </row>
    <row r="29" spans="2:5">
      <c r="B29" s="54"/>
      <c r="C29" s="55"/>
      <c r="D29" s="56"/>
      <c r="E29" s="23">
        <f t="shared" si="0"/>
        <v>0</v>
      </c>
    </row>
    <row r="30" spans="2:5" ht="15.75" thickBot="1">
      <c r="B30" s="57"/>
      <c r="C30" s="58"/>
      <c r="D30" s="59"/>
      <c r="E30" s="42">
        <f t="shared" si="0"/>
        <v>0</v>
      </c>
    </row>
    <row r="31" spans="2:5" ht="6" customHeight="1" thickBot="1"/>
    <row r="32" spans="2:5" ht="15.75" thickBot="1">
      <c r="B32" s="43" t="s">
        <v>85</v>
      </c>
      <c r="C32" s="44"/>
      <c r="D32" s="45">
        <f>SUM(D16:D31)</f>
        <v>0</v>
      </c>
      <c r="E32" s="46">
        <f>SUM(E16:E31)</f>
        <v>0</v>
      </c>
    </row>
    <row r="34" spans="2:2">
      <c r="B34" s="118" t="s">
        <v>132</v>
      </c>
    </row>
  </sheetData>
  <sheetProtection algorithmName="SHA-512" hashValue="bEp465TYqal4kjW30ChQKIiBGn0btZFptiadLrMM0/XH+MZ6zfoRTyNkS/EFiMH5TB2/Ptd4kBW+LcQ6uiTxLg==" saltValue="RVi5XBI9L+Kw9qwXBkL7bg==" spinCount="100000" sheet="1" objects="1" scenarios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44557-6982-4462-A70A-9D20A23E6057}">
  <sheetPr>
    <tabColor theme="8" tint="0.79998168889431442"/>
  </sheetPr>
  <dimension ref="B2:G25"/>
  <sheetViews>
    <sheetView showGridLines="0" workbookViewId="0">
      <selection activeCell="E39" sqref="E39"/>
    </sheetView>
  </sheetViews>
  <sheetFormatPr defaultRowHeight="15"/>
  <cols>
    <col min="2" max="2" width="40" customWidth="1"/>
    <col min="3" max="3" width="11.28515625" customWidth="1"/>
    <col min="4" max="4" width="12.140625" bestFit="1" customWidth="1"/>
    <col min="5" max="5" width="11.7109375" customWidth="1"/>
    <col min="6" max="7" width="10.42578125" bestFit="1" customWidth="1"/>
  </cols>
  <sheetData>
    <row r="2" spans="2:7" ht="15.75">
      <c r="B2" s="25" t="s">
        <v>51</v>
      </c>
    </row>
    <row r="3" spans="2:7" ht="15.75">
      <c r="B3" s="19" t="s">
        <v>53</v>
      </c>
    </row>
    <row r="4" spans="2:7" ht="15.75">
      <c r="B4" s="19" t="s">
        <v>54</v>
      </c>
    </row>
    <row r="5" spans="2:7" ht="15.75">
      <c r="B5" s="19" t="s">
        <v>52</v>
      </c>
    </row>
    <row r="6" spans="2:7" ht="15.75">
      <c r="B6" s="19" t="s">
        <v>86</v>
      </c>
    </row>
    <row r="7" spans="2:7" ht="15.75">
      <c r="B7" s="19"/>
    </row>
    <row r="8" spans="2:7">
      <c r="B8" s="15" t="s">
        <v>131</v>
      </c>
      <c r="C8" s="15">
        <f>Declaratie!C11</f>
        <v>0</v>
      </c>
    </row>
    <row r="9" spans="2:7">
      <c r="B9" s="15" t="s">
        <v>22</v>
      </c>
      <c r="C9" s="15">
        <f>Declaratie!C10</f>
        <v>0</v>
      </c>
    </row>
    <row r="10" spans="2:7">
      <c r="B10" s="15" t="s">
        <v>137</v>
      </c>
      <c r="C10" s="50">
        <f>Declaratie!C13</f>
        <v>0</v>
      </c>
    </row>
    <row r="13" spans="2:7">
      <c r="B13" s="63" t="s">
        <v>18</v>
      </c>
      <c r="C13" s="63" t="s">
        <v>32</v>
      </c>
      <c r="D13" s="63" t="s">
        <v>31</v>
      </c>
    </row>
    <row r="14" spans="2:7">
      <c r="B14" s="72" t="s">
        <v>120</v>
      </c>
      <c r="C14" s="73"/>
      <c r="D14" s="76">
        <f>C14</f>
        <v>0</v>
      </c>
    </row>
    <row r="15" spans="2:7">
      <c r="B15" s="72" t="s">
        <v>56</v>
      </c>
      <c r="C15" s="73"/>
      <c r="D15" s="76">
        <f>MIN(IF(C15&lt;&gt;"",C15,0),F15)</f>
        <v>0</v>
      </c>
      <c r="F15" s="12">
        <v>660</v>
      </c>
      <c r="G15" t="s">
        <v>58</v>
      </c>
    </row>
    <row r="16" spans="2:7">
      <c r="B16" s="72" t="s">
        <v>121</v>
      </c>
      <c r="C16" s="77"/>
      <c r="D16" s="76">
        <f>MIN(IF(C16&lt;&gt;"",C16,0),F16)</f>
        <v>0</v>
      </c>
      <c r="F16" s="12">
        <v>2250</v>
      </c>
      <c r="G16" t="s">
        <v>59</v>
      </c>
    </row>
    <row r="17" spans="2:4" ht="6" customHeight="1"/>
    <row r="18" spans="2:4">
      <c r="B18" s="72" t="s">
        <v>84</v>
      </c>
      <c r="C18" s="72"/>
      <c r="D18" s="66">
        <f>SUM(D14:D17)</f>
        <v>0</v>
      </c>
    </row>
    <row r="20" spans="2:4">
      <c r="B20" s="85" t="s">
        <v>104</v>
      </c>
      <c r="C20" s="86"/>
      <c r="D20" s="87"/>
    </row>
    <row r="21" spans="2:4">
      <c r="B21" s="88"/>
      <c r="C21" s="89"/>
      <c r="D21" s="90"/>
    </row>
    <row r="22" spans="2:4">
      <c r="B22" s="91"/>
      <c r="C22" s="92"/>
      <c r="D22" s="93"/>
    </row>
    <row r="23" spans="2:4">
      <c r="B23" s="94"/>
      <c r="C23" s="95"/>
      <c r="D23" s="96"/>
    </row>
    <row r="25" spans="2:4">
      <c r="B25" s="118" t="s">
        <v>132</v>
      </c>
    </row>
  </sheetData>
  <sheetProtection algorithmName="SHA-512" hashValue="bcqIy9CG8LTDSYiNjyePWam7IxR09QizBGnDd/rjKTyJ8y4J81CGPtUmv0kbz5F/g0sh/aJnc5BPlp5B7LmE2g==" saltValue="vv71FHNwRFVUTVr025R1NA==" spinCount="100000" sheet="1" objects="1" scenarios="1"/>
  <mergeCells count="2">
    <mergeCell ref="B20:D20"/>
    <mergeCell ref="B21:D2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E0DBD-48EF-4352-A54F-134E331F6665}">
  <sheetPr>
    <tabColor rgb="FF92D050"/>
  </sheetPr>
  <dimension ref="A2:N8"/>
  <sheetViews>
    <sheetView showGridLines="0" topLeftCell="A2" workbookViewId="0">
      <selection activeCell="O41" sqref="O40:O41"/>
    </sheetView>
  </sheetViews>
  <sheetFormatPr defaultRowHeight="15"/>
  <sheetData>
    <row r="2" spans="1:14" ht="21">
      <c r="B2" s="84" t="s">
        <v>126</v>
      </c>
    </row>
    <row r="3" spans="1:14" ht="21">
      <c r="B3" s="84" t="s">
        <v>101</v>
      </c>
    </row>
    <row r="4" spans="1:14" ht="21">
      <c r="B4" s="84" t="s">
        <v>133</v>
      </c>
    </row>
    <row r="6" spans="1:14">
      <c r="A6" s="7" t="s">
        <v>102</v>
      </c>
      <c r="B6" s="53" t="s">
        <v>124</v>
      </c>
      <c r="M6" s="7" t="s">
        <v>102</v>
      </c>
      <c r="N6" s="53" t="s">
        <v>125</v>
      </c>
    </row>
    <row r="8" spans="1:14">
      <c r="A8">
        <v>1</v>
      </c>
      <c r="M8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B49E8-12EE-4D14-A660-AAD1389FDC49}">
  <sheetPr>
    <tabColor rgb="FF92D050"/>
  </sheetPr>
  <dimension ref="A2:N8"/>
  <sheetViews>
    <sheetView showGridLines="0" workbookViewId="0">
      <selection activeCell="K41" sqref="K41"/>
    </sheetView>
  </sheetViews>
  <sheetFormatPr defaultRowHeight="15"/>
  <sheetData>
    <row r="2" spans="1:14" ht="21">
      <c r="B2" s="84" t="s">
        <v>126</v>
      </c>
    </row>
    <row r="3" spans="1:14" ht="21">
      <c r="B3" s="84" t="s">
        <v>101</v>
      </c>
    </row>
    <row r="4" spans="1:14" ht="21">
      <c r="B4" s="84" t="s">
        <v>133</v>
      </c>
    </row>
    <row r="6" spans="1:14">
      <c r="A6" s="7" t="s">
        <v>102</v>
      </c>
      <c r="B6" s="53" t="s">
        <v>124</v>
      </c>
      <c r="M6" s="7" t="s">
        <v>102</v>
      </c>
      <c r="N6" s="53" t="s">
        <v>125</v>
      </c>
    </row>
    <row r="8" spans="1:14">
      <c r="A8">
        <v>1</v>
      </c>
      <c r="M8">
        <v>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62483-E46C-42CF-A2C4-396DBB833D4B}">
  <sheetPr>
    <tabColor rgb="FF92D050"/>
  </sheetPr>
  <dimension ref="A2:N8"/>
  <sheetViews>
    <sheetView showGridLines="0" workbookViewId="0">
      <selection activeCell="T41" sqref="T41"/>
    </sheetView>
  </sheetViews>
  <sheetFormatPr defaultRowHeight="15"/>
  <sheetData>
    <row r="2" spans="1:14" ht="21">
      <c r="B2" s="84" t="s">
        <v>126</v>
      </c>
    </row>
    <row r="3" spans="1:14" ht="21">
      <c r="B3" s="84" t="s">
        <v>101</v>
      </c>
    </row>
    <row r="4" spans="1:14" ht="21">
      <c r="B4" s="84" t="s">
        <v>133</v>
      </c>
    </row>
    <row r="6" spans="1:14">
      <c r="A6" s="7" t="s">
        <v>102</v>
      </c>
      <c r="B6" s="53" t="s">
        <v>124</v>
      </c>
      <c r="M6" s="7" t="s">
        <v>102</v>
      </c>
      <c r="N6" s="53" t="s">
        <v>125</v>
      </c>
    </row>
    <row r="8" spans="1:14">
      <c r="A8">
        <v>1</v>
      </c>
      <c r="M8">
        <v>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F1779-E39B-4611-8DD6-8BA07B184E53}">
  <sheetPr>
    <tabColor rgb="FF92D050"/>
  </sheetPr>
  <dimension ref="A2:N8"/>
  <sheetViews>
    <sheetView showGridLines="0" workbookViewId="0">
      <selection activeCell="W41" sqref="W41"/>
    </sheetView>
  </sheetViews>
  <sheetFormatPr defaultRowHeight="15"/>
  <sheetData>
    <row r="2" spans="1:14" ht="21">
      <c r="B2" s="84" t="s">
        <v>126</v>
      </c>
    </row>
    <row r="3" spans="1:14" ht="21">
      <c r="B3" s="84" t="s">
        <v>101</v>
      </c>
    </row>
    <row r="4" spans="1:14" ht="21">
      <c r="B4" s="84" t="s">
        <v>133</v>
      </c>
    </row>
    <row r="6" spans="1:14">
      <c r="A6" s="7" t="s">
        <v>102</v>
      </c>
      <c r="B6" s="53" t="s">
        <v>124</v>
      </c>
      <c r="M6" s="7" t="s">
        <v>102</v>
      </c>
      <c r="N6" s="53" t="s">
        <v>125</v>
      </c>
    </row>
    <row r="8" spans="1:14">
      <c r="A8">
        <v>1</v>
      </c>
      <c r="M8">
        <v>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FEB85-F938-496C-B175-A2915C91EAAF}">
  <sheetPr>
    <tabColor rgb="FF92D050"/>
  </sheetPr>
  <dimension ref="A2:N8"/>
  <sheetViews>
    <sheetView showGridLines="0" workbookViewId="0">
      <selection activeCell="U34" sqref="U34"/>
    </sheetView>
  </sheetViews>
  <sheetFormatPr defaultRowHeight="15"/>
  <sheetData>
    <row r="2" spans="1:14" ht="21">
      <c r="B2" s="84" t="s">
        <v>126</v>
      </c>
    </row>
    <row r="3" spans="1:14" ht="21">
      <c r="B3" s="84" t="s">
        <v>101</v>
      </c>
    </row>
    <row r="4" spans="1:14" ht="21">
      <c r="B4" s="84" t="s">
        <v>133</v>
      </c>
    </row>
    <row r="6" spans="1:14">
      <c r="A6" s="7" t="s">
        <v>102</v>
      </c>
      <c r="B6" s="53" t="s">
        <v>124</v>
      </c>
      <c r="M6" s="7" t="s">
        <v>102</v>
      </c>
      <c r="N6" s="53" t="s">
        <v>125</v>
      </c>
    </row>
    <row r="8" spans="1:14">
      <c r="A8">
        <v>1</v>
      </c>
      <c r="M8">
        <v>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EDF53-BA15-4C67-B973-712F79E0BC66}">
  <sheetPr>
    <tabColor theme="0" tint="-0.499984740745262"/>
  </sheetPr>
  <dimension ref="A1:K13"/>
  <sheetViews>
    <sheetView zoomScaleNormal="100" workbookViewId="0">
      <selection activeCell="H30" sqref="H30"/>
    </sheetView>
  </sheetViews>
  <sheetFormatPr defaultRowHeight="15"/>
  <cols>
    <col min="1" max="1" width="15.140625" bestFit="1" customWidth="1"/>
    <col min="2" max="2" width="6.140625" bestFit="1" customWidth="1"/>
    <col min="3" max="3" width="8.5703125" bestFit="1" customWidth="1"/>
    <col min="4" max="4" width="44.7109375" bestFit="1" customWidth="1"/>
    <col min="5" max="5" width="11.5703125" bestFit="1" customWidth="1"/>
    <col min="6" max="6" width="4.5703125" bestFit="1" customWidth="1"/>
    <col min="7" max="7" width="6.42578125" bestFit="1" customWidth="1"/>
    <col min="8" max="8" width="9.5703125" bestFit="1" customWidth="1"/>
    <col min="9" max="9" width="10.140625" bestFit="1" customWidth="1"/>
    <col min="10" max="10" width="7.42578125" bestFit="1" customWidth="1"/>
    <col min="11" max="11" width="15.5703125" bestFit="1" customWidth="1"/>
  </cols>
  <sheetData>
    <row r="1" spans="1:11">
      <c r="A1" t="s">
        <v>22</v>
      </c>
      <c r="B1" t="s">
        <v>47</v>
      </c>
      <c r="C1" t="s">
        <v>43</v>
      </c>
      <c r="D1" t="s">
        <v>50</v>
      </c>
      <c r="E1" t="s">
        <v>48</v>
      </c>
      <c r="F1" t="s">
        <v>49</v>
      </c>
      <c r="G1" t="s">
        <v>62</v>
      </c>
      <c r="H1" t="s">
        <v>60</v>
      </c>
      <c r="I1" t="s">
        <v>61</v>
      </c>
    </row>
    <row r="2" spans="1:11" ht="24">
      <c r="A2">
        <f>Declaratie!C10*1</f>
        <v>0</v>
      </c>
      <c r="B2">
        <f>Declaratie!C11</f>
        <v>0</v>
      </c>
      <c r="C2" s="18">
        <f>Declaratie!C13</f>
        <v>0</v>
      </c>
      <c r="D2" s="6" t="s">
        <v>36</v>
      </c>
      <c r="E2" s="26">
        <f>SUMIFS(Declaratie!$D$21:$D$29,Declaratie!$E$21:$E$29,output!E$1,Declaratie!$C$21:$C$29,output!$D2)</f>
        <v>0</v>
      </c>
      <c r="F2" s="26">
        <f>SUMIFS(Declaratie!$D$21:$D$29,Declaratie!$E$21:$E$29,output!F$1,Declaratie!$C$21:$C$29,output!$D2)</f>
        <v>0</v>
      </c>
      <c r="G2" s="26">
        <f>SUMIFS(Declaratie!$D$21:$D$29,Declaratie!$E$21:$E$29,output!G$1,Declaratie!$C$21:$C$29,output!$D2)</f>
        <v>0</v>
      </c>
      <c r="H2" s="26"/>
      <c r="I2" s="26"/>
      <c r="J2" s="26"/>
    </row>
    <row r="3" spans="1:11">
      <c r="A3">
        <f>A2</f>
        <v>0</v>
      </c>
      <c r="B3">
        <f>B2</f>
        <v>0</v>
      </c>
      <c r="C3" s="18">
        <f>C2</f>
        <v>0</v>
      </c>
      <c r="D3" s="6" t="s">
        <v>34</v>
      </c>
      <c r="E3" s="26">
        <f>SUMIFS(Declaratie!$D$21:$D$29,Declaratie!$E$21:$E$29,output!E$1,Declaratie!$C$21:$C$29,output!$D3)</f>
        <v>0</v>
      </c>
      <c r="F3" s="26">
        <f>SUMIFS(Declaratie!$D$21:$D$29,Declaratie!$E$21:$E$29,output!F$1,Declaratie!$C$21:$C$29,output!$D3)</f>
        <v>0</v>
      </c>
      <c r="G3" s="26">
        <f>SUMIFS(Declaratie!$D$21:$D$29,Declaratie!$E$21:$E$29,output!G$1,Declaratie!$C$21:$C$29,output!$D3)</f>
        <v>0</v>
      </c>
      <c r="H3" s="26"/>
      <c r="I3" s="26"/>
      <c r="J3" s="26"/>
    </row>
    <row r="4" spans="1:11">
      <c r="A4">
        <f t="shared" ref="A4:A7" si="0">A3</f>
        <v>0</v>
      </c>
      <c r="B4">
        <f t="shared" ref="B4:B7" si="1">B3</f>
        <v>0</v>
      </c>
      <c r="C4" s="18">
        <f t="shared" ref="C4:C7" si="2">C3</f>
        <v>0</v>
      </c>
      <c r="D4" s="6" t="s">
        <v>45</v>
      </c>
      <c r="E4" s="26">
        <f>SUMIFS(Declaratie!$D$21:$D$29,Declaratie!$E$21:$E$29,output!E$1,Declaratie!$C$21:$C$29,output!$D4)</f>
        <v>0</v>
      </c>
      <c r="F4" s="26">
        <f>SUMIFS(Declaratie!$D$21:$D$29,Declaratie!$E$21:$E$29,output!F$1,Declaratie!$C$21:$C$29,output!$D4)</f>
        <v>0</v>
      </c>
      <c r="G4" s="26">
        <f>SUMIFS(Declaratie!$D$21:$D$29,Declaratie!$E$21:$E$29,output!G$1,Declaratie!$C$21:$C$29,output!$D4)</f>
        <v>0</v>
      </c>
      <c r="H4" s="26"/>
      <c r="I4" s="26"/>
      <c r="J4" s="26"/>
    </row>
    <row r="5" spans="1:11">
      <c r="A5">
        <f t="shared" si="0"/>
        <v>0</v>
      </c>
      <c r="B5">
        <f t="shared" si="1"/>
        <v>0</v>
      </c>
      <c r="C5" s="18">
        <f t="shared" si="2"/>
        <v>0</v>
      </c>
      <c r="D5" s="6" t="s">
        <v>33</v>
      </c>
      <c r="E5" s="26">
        <f>SUMIFS(Declaratie!$D$21:$D$29,Declaratie!$E$21:$E$29,output!E$1,Declaratie!$C$21:$C$29,output!$D5)</f>
        <v>0</v>
      </c>
      <c r="F5" s="26">
        <f>SUMIFS(Declaratie!$D$21:$D$29,Declaratie!$E$21:$E$29,output!F$1,Declaratie!$C$21:$C$29,output!$D5)</f>
        <v>0</v>
      </c>
      <c r="G5" s="26">
        <f>SUMIFS(Declaratie!$D$21:$D$29,Declaratie!$E$21:$E$29,output!G$1,Declaratie!$C$21:$C$29,output!$D5)</f>
        <v>0</v>
      </c>
      <c r="H5" s="26"/>
      <c r="I5" s="26"/>
      <c r="J5" s="26"/>
    </row>
    <row r="6" spans="1:11">
      <c r="A6">
        <f t="shared" si="0"/>
        <v>0</v>
      </c>
      <c r="B6">
        <f t="shared" si="1"/>
        <v>0</v>
      </c>
      <c r="C6" s="18">
        <f t="shared" si="2"/>
        <v>0</v>
      </c>
      <c r="D6" s="6" t="s">
        <v>35</v>
      </c>
      <c r="E6" s="26">
        <f>SUMIFS(Declaratie!$D$21:$D$29,Declaratie!$E$21:$E$29,output!E$1,Declaratie!$C$21:$C$29,output!$D6)</f>
        <v>0</v>
      </c>
      <c r="F6" s="26">
        <f>SUMIFS(Declaratie!$D$21:$D$29,Declaratie!$E$21:$E$29,output!F$1,Declaratie!$C$21:$C$29,output!$D6)</f>
        <v>0</v>
      </c>
      <c r="G6" s="26">
        <f>SUMIFS(Declaratie!$D$21:$D$29,Declaratie!$E$21:$E$29,output!G$1,Declaratie!$C$21:$C$29,output!$D6)</f>
        <v>0</v>
      </c>
      <c r="H6" s="26"/>
      <c r="I6" s="26"/>
      <c r="J6" s="26"/>
    </row>
    <row r="7" spans="1:11">
      <c r="A7">
        <f t="shared" si="0"/>
        <v>0</v>
      </c>
      <c r="B7">
        <f t="shared" si="1"/>
        <v>0</v>
      </c>
      <c r="C7" s="18">
        <f t="shared" si="2"/>
        <v>0</v>
      </c>
      <c r="D7" s="6" t="s">
        <v>46</v>
      </c>
      <c r="E7" s="26">
        <f>SUMIFS(Declaratie!$D$21:$D$29,Declaratie!$E$21:$E$29,output!E$1,Declaratie!$C$21:$C$29,output!$D7)</f>
        <v>0</v>
      </c>
      <c r="F7" s="26">
        <f>SUMIFS(Declaratie!$D$21:$D$29,Declaratie!$E$21:$E$29,output!F$1,Declaratie!$C$21:$C$29,output!$D7)</f>
        <v>0</v>
      </c>
      <c r="G7" s="26">
        <f>SUMIFS(Declaratie!$D$21:$D$29,Declaratie!$E$21:$E$29,output!G$1,Declaratie!$C$21:$C$29,output!$D7)</f>
        <v>0</v>
      </c>
      <c r="H7" s="26"/>
      <c r="I7" s="26"/>
      <c r="J7" s="26"/>
    </row>
    <row r="8" spans="1:11">
      <c r="A8">
        <f t="shared" ref="A8" si="3">A7</f>
        <v>0</v>
      </c>
      <c r="B8">
        <f t="shared" ref="B8" si="4">B7</f>
        <v>0</v>
      </c>
      <c r="C8" s="18">
        <f t="shared" ref="C8" si="5">C7</f>
        <v>0</v>
      </c>
      <c r="D8" s="6" t="s">
        <v>55</v>
      </c>
      <c r="E8" s="26"/>
      <c r="F8" s="26"/>
      <c r="G8" s="26"/>
      <c r="H8" s="26"/>
      <c r="I8" s="26">
        <f>SUMIFS('5. Buitenland'!$D$13:$D$18,'5. Buitenland'!$B$13:$B$18,output!$D8)</f>
        <v>0</v>
      </c>
      <c r="J8" s="26"/>
    </row>
    <row r="9" spans="1:11">
      <c r="A9">
        <f t="shared" ref="A9:A10" si="6">A8</f>
        <v>0</v>
      </c>
      <c r="B9">
        <f t="shared" ref="B9:B10" si="7">B8</f>
        <v>0</v>
      </c>
      <c r="C9" s="18">
        <f t="shared" ref="C9:C10" si="8">C8</f>
        <v>0</v>
      </c>
      <c r="D9" s="6" t="s">
        <v>56</v>
      </c>
      <c r="E9" s="26"/>
      <c r="F9" s="26"/>
      <c r="G9" s="26"/>
      <c r="H9" s="26">
        <f>SUMIFS('5. Buitenland'!$D$13:$D$18,'5. Buitenland'!$B$13:$B$18,output!$D9)</f>
        <v>0</v>
      </c>
      <c r="I9" s="26"/>
      <c r="J9" s="26"/>
    </row>
    <row r="10" spans="1:11">
      <c r="A10">
        <f t="shared" si="6"/>
        <v>0</v>
      </c>
      <c r="B10">
        <f t="shared" si="7"/>
        <v>0</v>
      </c>
      <c r="C10" s="18">
        <f t="shared" si="8"/>
        <v>0</v>
      </c>
      <c r="D10" s="6" t="s">
        <v>57</v>
      </c>
      <c r="E10" s="26"/>
      <c r="F10" s="26"/>
      <c r="G10" s="26"/>
      <c r="H10" s="26">
        <f>SUMIFS('5. Buitenland'!$D$13:$D$18,'5. Buitenland'!$B$13:$B$18,output!$D10)</f>
        <v>0</v>
      </c>
      <c r="I10" s="26"/>
      <c r="J10" s="26"/>
    </row>
    <row r="11" spans="1:11">
      <c r="E11" s="26"/>
      <c r="F11" s="26"/>
      <c r="G11" s="26"/>
      <c r="H11" s="26"/>
      <c r="I11" s="26"/>
      <c r="J11" s="26">
        <f>SUM(E2:I10)</f>
        <v>0</v>
      </c>
      <c r="K11" t="s">
        <v>63</v>
      </c>
    </row>
    <row r="12" spans="1:11">
      <c r="E12" s="26"/>
      <c r="F12" s="26"/>
      <c r="G12" s="26"/>
      <c r="H12" s="26"/>
      <c r="I12" s="26"/>
      <c r="J12" s="26">
        <f>Declaratie!D29</f>
        <v>0</v>
      </c>
      <c r="K12" t="s">
        <v>64</v>
      </c>
    </row>
    <row r="13" spans="1:11">
      <c r="E13" s="26"/>
      <c r="F13" s="26"/>
      <c r="G13" s="26"/>
      <c r="H13" s="26"/>
      <c r="I13" s="26"/>
      <c r="J13" s="26">
        <f>J11-J12</f>
        <v>0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2C48F-F650-4D98-8B06-B57D8813EA95}">
  <sheetPr>
    <tabColor theme="0" tint="-0.499984740745262"/>
  </sheetPr>
  <dimension ref="A1:L7"/>
  <sheetViews>
    <sheetView workbookViewId="0">
      <selection activeCell="H30" sqref="H30"/>
    </sheetView>
  </sheetViews>
  <sheetFormatPr defaultRowHeight="15"/>
  <cols>
    <col min="3" max="5" width="9.140625" customWidth="1"/>
    <col min="6" max="6" width="36.42578125" bestFit="1" customWidth="1"/>
    <col min="9" max="9" width="10.42578125" bestFit="1" customWidth="1"/>
  </cols>
  <sheetData>
    <row r="1" spans="1:12" ht="38.25">
      <c r="A1" s="27" t="s">
        <v>65</v>
      </c>
      <c r="B1" s="27" t="s">
        <v>66</v>
      </c>
      <c r="C1" s="28" t="s">
        <v>67</v>
      </c>
      <c r="D1" s="29" t="s">
        <v>68</v>
      </c>
      <c r="E1" s="30" t="s">
        <v>69</v>
      </c>
      <c r="F1" s="28" t="s">
        <v>70</v>
      </c>
      <c r="G1" s="28" t="s">
        <v>71</v>
      </c>
      <c r="H1" s="28" t="s">
        <v>72</v>
      </c>
      <c r="I1" s="28" t="s">
        <v>73</v>
      </c>
      <c r="J1" s="28" t="s">
        <v>74</v>
      </c>
      <c r="K1" s="28" t="s">
        <v>75</v>
      </c>
      <c r="L1" s="28" t="s">
        <v>76</v>
      </c>
    </row>
    <row r="2" spans="1:12">
      <c r="A2" s="35" t="s">
        <v>77</v>
      </c>
      <c r="B2" s="31"/>
      <c r="C2" s="32">
        <f>Declaratie!C18</f>
        <v>0</v>
      </c>
      <c r="D2" s="33"/>
      <c r="E2" s="33"/>
      <c r="F2" t="str">
        <f>"Decl stagekosten "&amp;Declaratie!C10&amp;" "&amp;TEXT(Declaratie!$C$13,"dd mm jjjj")</f>
        <v>Decl stagekosten  00 01 1900</v>
      </c>
      <c r="G2" s="32">
        <f>Declaratie!C17</f>
        <v>0</v>
      </c>
      <c r="H2" s="36" t="s">
        <v>78</v>
      </c>
      <c r="I2" s="34">
        <f>Declaratie!D29</f>
        <v>0</v>
      </c>
      <c r="J2" s="32"/>
      <c r="K2" s="32"/>
      <c r="L2" s="32">
        <f>Declaratie!C19</f>
        <v>0</v>
      </c>
    </row>
    <row r="5" spans="1:12">
      <c r="B5" t="s">
        <v>79</v>
      </c>
    </row>
    <row r="7" spans="1:12">
      <c r="B7" t="s">
        <v>80</v>
      </c>
    </row>
  </sheetData>
  <conditionalFormatting sqref="A2:E2">
    <cfRule type="expression" dxfId="8" priority="1">
      <formula>$Z2="x"</formula>
    </cfRule>
  </conditionalFormatting>
  <conditionalFormatting sqref="B2">
    <cfRule type="expression" dxfId="7" priority="6">
      <formula>$Z2="a"</formula>
    </cfRule>
  </conditionalFormatting>
  <conditionalFormatting sqref="D2:E2">
    <cfRule type="expression" dxfId="6" priority="2">
      <formula>$Z2="b"</formula>
    </cfRule>
    <cfRule type="expression" dxfId="5" priority="3">
      <formula>$Z2="c"</formula>
    </cfRule>
  </conditionalFormatting>
  <conditionalFormatting sqref="G2 I2:L2">
    <cfRule type="expression" dxfId="4" priority="5">
      <formula>$Z2="x"</formula>
    </cfRule>
  </conditionalFormatting>
  <conditionalFormatting sqref="G2">
    <cfRule type="duplicateValues" dxfId="3" priority="4"/>
  </conditionalFormatting>
  <conditionalFormatting sqref="H2">
    <cfRule type="endsWith" dxfId="2" priority="9" operator="endsWith" text="onjuist">
      <formula>RIGHT(H2,LEN("onjuist"))="onjuist"</formula>
    </cfRule>
  </conditionalFormatting>
  <conditionalFormatting sqref="J2:K2 A2:B2">
    <cfRule type="expression" dxfId="1" priority="8">
      <formula>$Z2="c"</formula>
    </cfRule>
  </conditionalFormatting>
  <conditionalFormatting sqref="J2:K2 B2">
    <cfRule type="expression" dxfId="0" priority="7">
      <formula>$Z2="b"</formula>
    </cfRule>
  </conditionalFormatting>
  <dataValidations count="4">
    <dataValidation type="textLength" errorStyle="information" operator="equal" allowBlank="1" showErrorMessage="1" errorTitle="Moet gelijk zijn aan 4 cijfers" error="4 cijfers?" sqref="A2" xr:uid="{76452864-F786-4C2C-BD96-A69253C09E18}">
      <formula1>4</formula1>
    </dataValidation>
    <dataValidation type="decimal" errorStyle="information" allowBlank="1" showErrorMessage="1" errorTitle="niet-kopieren" error="Het formaat is onjuist van het te betalen bedrag!" sqref="I2" xr:uid="{5028C21E-CC8A-4D1A-B459-A447AF72FDCA}">
      <formula1>0</formula1>
      <formula2>9.99999999999999E+25</formula2>
    </dataValidation>
    <dataValidation type="textLength" operator="equal" allowBlank="1" showInputMessage="1" showErrorMessage="1" errorTitle="BSN niet gelijk aan 9 cijfers." error="Controleer aantal cijfers BSN._x000a__x000a_BSN = 9 cijfers" sqref="D2" xr:uid="{05283814-98BA-467D-B292-FD6CE07D3BE1}">
      <formula1>9</formula1>
    </dataValidation>
    <dataValidation type="textLength" errorStyle="warning" operator="greaterThan" allowBlank="1" showErrorMessage="1" errorTitle="Controleer aantal karakters" error="Controleer aantal karakters element4." sqref="B2" xr:uid="{0C19198A-C8E0-4723-865A-EB85B1F3100E}">
      <formula1>3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</vt:i4>
      </vt:variant>
    </vt:vector>
  </HeadingPairs>
  <TitlesOfParts>
    <vt:vector size="13" baseType="lpstr">
      <vt:lpstr>Declaratie</vt:lpstr>
      <vt:lpstr>1. km vergoeding</vt:lpstr>
      <vt:lpstr>2. Huisvesting</vt:lpstr>
      <vt:lpstr>3. Taxi</vt:lpstr>
      <vt:lpstr>5. Buitenland</vt:lpstr>
      <vt:lpstr>6. Factuur &amp; betaalbewijs</vt:lpstr>
      <vt:lpstr>6. Factuur &amp; betaalbewijs 2</vt:lpstr>
      <vt:lpstr>6. Factuur &amp; betaalbewijs 3</vt:lpstr>
      <vt:lpstr>6. Factuur &amp; betaalbewijs 4 </vt:lpstr>
      <vt:lpstr>6. Factuur &amp; betaalbewijs 5</vt:lpstr>
      <vt:lpstr>output</vt:lpstr>
      <vt:lpstr>betaling</vt:lpstr>
      <vt:lpstr>'1. km vergoeding'!Print_Area</vt:lpstr>
    </vt:vector>
  </TitlesOfParts>
  <Company>HogeSchool InHolland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Bovenkamp, Herman van de</dc:creator>
  <cp:lastModifiedBy>Heel, Dennis van</cp:lastModifiedBy>
  <cp:lastPrinted>2026-10-13T08:56:47Z</cp:lastPrinted>
  <dcterms:created xsi:type="dcterms:W3CDTF">2025-11-20T07:28:36Z</dcterms:created>
  <dcterms:modified xsi:type="dcterms:W3CDTF">2026-10-13T13:54:10Z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